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16" windowHeight="13968" tabRatio="599"/>
  </bookViews>
  <sheets>
    <sheet name="IB fees 2020" sheetId="1" r:id="rId1"/>
  </sheets>
  <definedNames>
    <definedName name="_xlnm.Print_Area" localSheetId="0">'IB fees 2020'!$A$1:$AG$102</definedName>
    <definedName name="Z_C6861C9D_2D56_4631_A827_D1AB80B27AC6_.wvu.PrintArea" localSheetId="0" hidden="1">'IB fees 2020'!$A$1:$AG$100</definedName>
    <definedName name="Z_C6861C9D_2D56_4631_A827_D1AB80B27AC6_.wvu.Rows" localSheetId="0" hidden="1">'IB fees 2020'!$5:$5,'IB fees 2020'!$15:$20,'IB fees 2020'!$23:$23,'IB fees 2020'!$28:$28,'IB fees 2020'!$30:$30,'IB fees 2020'!$35:$35,'IB fees 2020'!$41:$42,'IB fees 2020'!$48:$51,'IB fees 2020'!$53:$56,'IB fees 2020'!$59:$59,'IB fees 2020'!$67:$68,'IB fees 2020'!$70:$70</definedName>
  </definedNames>
  <calcPr calcId="145621"/>
  <customWorkbookViews>
    <customWorkbookView name="HROTE - Personal View" guid="{C6861C9D-2D56-4631-A827-D1AB80B27AC6}" mergeInterval="0" personalView="1" maximized="1" windowWidth="1276" windowHeight="81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1" i="1" l="1"/>
  <c r="L60" i="1"/>
  <c r="L38" i="1"/>
  <c r="S63" i="1" l="1"/>
  <c r="S69" i="1"/>
  <c r="S58" i="1"/>
  <c r="S38" i="1"/>
  <c r="S6" i="1"/>
  <c r="S21" i="1" l="1"/>
  <c r="Z58" i="1" l="1"/>
  <c r="AF61" i="1" l="1"/>
  <c r="AF38" i="1"/>
  <c r="AF29" i="1"/>
  <c r="AF27" i="1"/>
  <c r="AF26" i="1"/>
  <c r="AF25" i="1"/>
  <c r="AF24" i="1"/>
  <c r="AF22" i="1"/>
  <c r="AF28" i="1" l="1"/>
  <c r="Z21" i="1" l="1"/>
  <c r="L36" i="1"/>
  <c r="J7" i="1"/>
  <c r="J9" i="1"/>
  <c r="J10" i="1"/>
  <c r="J11" i="1"/>
  <c r="J12" i="1"/>
  <c r="J13" i="1"/>
  <c r="J21" i="1"/>
  <c r="J25" i="1"/>
  <c r="J26" i="1"/>
  <c r="J38" i="1"/>
  <c r="J61" i="1"/>
  <c r="J62" i="1"/>
  <c r="AG22" i="1"/>
  <c r="AG37" i="1"/>
  <c r="AG38" i="1"/>
  <c r="AG58" i="1"/>
</calcChain>
</file>

<file path=xl/sharedStrings.xml><?xml version="1.0" encoding="utf-8"?>
<sst xmlns="http://schemas.openxmlformats.org/spreadsheetml/2006/main" count="216" uniqueCount="160">
  <si>
    <t>Portugal</t>
  </si>
  <si>
    <t>Producer</t>
  </si>
  <si>
    <t>Trader</t>
  </si>
  <si>
    <t>Annual account charges</t>
  </si>
  <si>
    <t>Transaction charges</t>
  </si>
  <si>
    <t>Issue</t>
  </si>
  <si>
    <t>First 50,000 certificates</t>
  </si>
  <si>
    <t>50,001 to 100,000 certificates</t>
  </si>
  <si>
    <t>100,001 to 200,000 certificates</t>
  </si>
  <si>
    <t>200,001 to 300,000 certificates</t>
  </si>
  <si>
    <t>More than 300,001 certificates</t>
  </si>
  <si>
    <t>Request</t>
  </si>
  <si>
    <t>Transfers</t>
  </si>
  <si>
    <t>Italy</t>
  </si>
  <si>
    <t>Per 1MWh certificate</t>
  </si>
  <si>
    <t>Finland</t>
  </si>
  <si>
    <t>Sweden</t>
  </si>
  <si>
    <t>Per scheme</t>
  </si>
  <si>
    <t>Per production plant</t>
  </si>
  <si>
    <t>First 2,000,000 certificates</t>
  </si>
  <si>
    <t>More than 2,000,001 certificates</t>
  </si>
  <si>
    <t>Transmission system operators &amp; measurement body fees</t>
  </si>
  <si>
    <t>Production plant registration</t>
  </si>
  <si>
    <t>Denmark</t>
  </si>
  <si>
    <t>Start and end date in same month</t>
  </si>
  <si>
    <t>Start and end date in different months</t>
  </si>
  <si>
    <t>Netherlands</t>
  </si>
  <si>
    <t>Austria</t>
  </si>
  <si>
    <t>Switzerland</t>
  </si>
  <si>
    <t>Germany</t>
  </si>
  <si>
    <t>France</t>
  </si>
  <si>
    <t>Norway</t>
  </si>
  <si>
    <t>Slovenia</t>
  </si>
  <si>
    <t>Luxembourg</t>
  </si>
  <si>
    <t xml:space="preserve">Per 1MWh certificate </t>
  </si>
  <si>
    <t>1MWh certificate exports, imports &amp; internal transfers</t>
  </si>
  <si>
    <t>Monthly account charges</t>
  </si>
  <si>
    <t>Per account</t>
  </si>
  <si>
    <t>Residual costs</t>
  </si>
  <si>
    <t>Account opening</t>
  </si>
  <si>
    <t>&lt;500 MWh annual turnover</t>
  </si>
  <si>
    <t>&gt;500 MWh annual turnover</t>
  </si>
  <si>
    <t>Non-thermal</t>
  </si>
  <si>
    <t>Thermal</t>
  </si>
  <si>
    <t>Up to 500,000 1MWh certificates issued or imported per year</t>
  </si>
  <si>
    <t>Help / Assistance</t>
  </si>
  <si>
    <t>No charge</t>
  </si>
  <si>
    <t>Comments</t>
  </si>
  <si>
    <t>Sundries</t>
  </si>
  <si>
    <t>Five-yearly account charge</t>
  </si>
  <si>
    <t>&gt; 250kW</t>
  </si>
  <si>
    <t>&lt; 250 kW</t>
  </si>
  <si>
    <t>Transfer of each 1MWh certificate - internal to domain</t>
  </si>
  <si>
    <t>Transfer of each 1MWh certificate - imports</t>
  </si>
  <si>
    <t>Transfer of each 1MWh certificate - exports</t>
  </si>
  <si>
    <t>Audit fees</t>
  </si>
  <si>
    <t>(1)</t>
  </si>
  <si>
    <t>(2)</t>
  </si>
  <si>
    <t>(3)</t>
  </si>
  <si>
    <t>&gt; 500,000 1MWh certificates issued or imported per year</t>
  </si>
  <si>
    <t>Traders only</t>
  </si>
  <si>
    <t>(4)</t>
  </si>
  <si>
    <t>Type of Issuing Body</t>
  </si>
  <si>
    <t>Regulator</t>
  </si>
  <si>
    <t>TSO</t>
  </si>
  <si>
    <t>Private</t>
  </si>
  <si>
    <t>Belgium (Flanders)</t>
  </si>
  <si>
    <t>Belgium (Brussels)</t>
  </si>
  <si>
    <t>Belgium (Wallonia)</t>
  </si>
  <si>
    <t>AIB membership fee (per 1MWh certificate)</t>
  </si>
  <si>
    <t>(6)</t>
  </si>
  <si>
    <t>First 249,999 certificates</t>
  </si>
  <si>
    <t>More than 250,000 certificates</t>
  </si>
  <si>
    <t>Per 1MWh certificate (only traders)</t>
  </si>
  <si>
    <t>All parties</t>
  </si>
  <si>
    <t>Cancellation</t>
  </si>
  <si>
    <t>1MWh certificate exports &amp; internal transfers</t>
  </si>
  <si>
    <t>&lt;= 30kW</t>
  </si>
  <si>
    <t>&gt; 30 kW</t>
  </si>
  <si>
    <t>All</t>
  </si>
  <si>
    <t>Energy Services Operator</t>
  </si>
  <si>
    <t>Ex-domain cancellation</t>
  </si>
  <si>
    <t>Formal cancellation statement</t>
  </si>
  <si>
    <t>Verification of a PD by Grexel instead of Production Registrar</t>
  </si>
  <si>
    <t>First 250,000 certificates</t>
  </si>
  <si>
    <t>Per production device &gt;10MW</t>
  </si>
  <si>
    <t>PV</t>
  </si>
  <si>
    <t>Other (non-PV)</t>
  </si>
  <si>
    <t xml:space="preserve">Exchange rate
</t>
  </si>
  <si>
    <t>Iceland</t>
  </si>
  <si>
    <t xml:space="preserve">All  </t>
  </si>
  <si>
    <t>≤ 2.500 MWh certificate annual turnover</t>
  </si>
  <si>
    <t>2.501 – 15.000 MWh certificate annual turnover</t>
  </si>
  <si>
    <t>15.001 – 500.000 MWh certificate annual turnover</t>
  </si>
  <si>
    <t>&gt; 500.000 MWh certificate annual turnover</t>
  </si>
  <si>
    <t xml:space="preserve">1) Fixed part of AIB membership fee will be split among all the users on equal basis taking into account number of months each user is active (i.e. having valid STC signed).
</t>
  </si>
  <si>
    <t>2) Variable part of AIB membership fee is paid by the users according to their activity, i.e. number of certificates imported and exported.</t>
  </si>
  <si>
    <t>(7)</t>
  </si>
  <si>
    <t>Czech Republic</t>
  </si>
  <si>
    <t>Market Operator</t>
  </si>
  <si>
    <t>Cyprus</t>
  </si>
  <si>
    <t>Croatia</t>
  </si>
  <si>
    <t>(8)</t>
  </si>
  <si>
    <t>Transfer of each 1MWh certificate</t>
  </si>
  <si>
    <t>Issuance of GO for fossil and nuclear, per 1 MWh</t>
  </si>
  <si>
    <t>EECS verification</t>
  </si>
  <si>
    <t xml:space="preserve"> €150,-/hr</t>
  </si>
  <si>
    <t>Additional charge for GOs for biomass, per 1 MWh</t>
  </si>
  <si>
    <t>&gt; 30 kW &lt;= 300 kW</t>
  </si>
  <si>
    <t>&gt; 300 kW &lt;= 1 MW</t>
  </si>
  <si>
    <t>&gt; 1 MW &lt;= 5 MW</t>
  </si>
  <si>
    <t>&gt; 5 MW &lt;= 10 MW</t>
  </si>
  <si>
    <t>&gt; 10 MW</t>
  </si>
  <si>
    <t>(9)</t>
  </si>
  <si>
    <t>With production plants  &lt; 0,5 MW</t>
  </si>
  <si>
    <t>With production plants  &gt;= 0,5 MW</t>
  </si>
  <si>
    <t>Belgium (Federal)</t>
  </si>
  <si>
    <t>Estonia</t>
  </si>
  <si>
    <t>Ireland</t>
  </si>
  <si>
    <t>(10)</t>
  </si>
  <si>
    <t xml:space="preserve">No charge on a per certificate basis; the fees are totalled and charged back using a socialised charging mechanism (via the Transmission Use of System Charges)
</t>
  </si>
  <si>
    <t>Supplier</t>
  </si>
  <si>
    <t>(11)</t>
  </si>
  <si>
    <t>Values are for RES plants. For HECHP plants the following are different:  Registration fee 2.200,- Euros, Issuing fee 360,- Euros annually.</t>
  </si>
  <si>
    <t>Spain</t>
  </si>
  <si>
    <t>Greece</t>
  </si>
  <si>
    <t>(12)</t>
  </si>
  <si>
    <t>See also: http://files.hrote.hr/files/PDFen/GOR/Charges_GoO_Registry.pdf</t>
  </si>
  <si>
    <t>currently no charge</t>
  </si>
  <si>
    <t>Ministry</t>
  </si>
  <si>
    <t>(14)</t>
  </si>
  <si>
    <t>(13)</t>
  </si>
  <si>
    <t>Government agency</t>
  </si>
  <si>
    <t>(5)</t>
  </si>
  <si>
    <t>The data is also available on the webpage of the registry: https://cesar.energimyndigheten.se/Lists/PublicPages/AboutElCertificates.aspx (Currently only in Swedish)</t>
  </si>
  <si>
    <t>Fees always available on (in Danish):  https://energinet.dk/El/Oprindelsesgarantier/Oprindelsesgarantier-Gebyrer</t>
  </si>
  <si>
    <t>see footnote</t>
  </si>
  <si>
    <t>Addition to cell K52: 'Issue;  Per production plant on GO issue'</t>
  </si>
  <si>
    <t>(15)</t>
  </si>
  <si>
    <t>Annual account charges for all parties represent AIB fee divided between users (Signing of STCs required)</t>
  </si>
  <si>
    <t>Lithuania</t>
  </si>
  <si>
    <t>Only issued 1MW certificate in LT domain  can be subject of cancellation</t>
  </si>
  <si>
    <t>(16)</t>
  </si>
  <si>
    <t>Finextra’s GO service prices are here: https://www.fingrid.fi/en/services/guarantees-of-origin/fees/</t>
  </si>
  <si>
    <t>Government Agency</t>
  </si>
  <si>
    <t>Serbia</t>
  </si>
  <si>
    <t>So far no prediction can be made whether there will be any tariff scheme.</t>
  </si>
  <si>
    <t>For intra-Flanders transfers and imports, the receiver pays. For exports the sender pays, and for cancellations, the party who cancels the GO.</t>
  </si>
  <si>
    <t>In the case of that a user joins during the year or leaves the EECS system during the year, he pays only a proportionate proportion according to the number of months in which the system user was.</t>
  </si>
  <si>
    <r>
      <t xml:space="preserve">The </t>
    </r>
    <r>
      <rPr>
        <b/>
        <sz val="11"/>
        <rFont val="Calibri"/>
        <family val="2"/>
        <scheme val="minor"/>
      </rPr>
      <t xml:space="preserve">fixed part </t>
    </r>
    <r>
      <rPr>
        <sz val="11"/>
        <rFont val="Calibri"/>
        <family val="2"/>
        <scheme val="minor"/>
      </rPr>
      <t xml:space="preserve">of the user's costs is calculated by dividing the annual membership fee for the AIB evenly among all users of the EECS system in Slovenia. </t>
    </r>
  </si>
  <si>
    <r>
      <t xml:space="preserve">The </t>
    </r>
    <r>
      <rPr>
        <b/>
        <sz val="11"/>
        <rFont val="Calibri"/>
        <family val="2"/>
        <scheme val="minor"/>
      </rPr>
      <t>variable part</t>
    </r>
    <r>
      <rPr>
        <sz val="11"/>
        <rFont val="Calibri"/>
        <family val="2"/>
        <scheme val="minor"/>
      </rPr>
      <t xml:space="preserve"> of the cost of the user is calculated by dividing the other costs of the AGEN-RS related to the membership of the AIB from the users of the EECS system in Slovenia in relation to the number of cross-border transactions carried out in each year. One transaction represents the import or export of one GO, the nominal value of which corresponds to 1 MWh of electricity.</t>
    </r>
  </si>
  <si>
    <t>Slovakia</t>
  </si>
  <si>
    <t>OKTE is in the process of official approval of the tariffs for the Gos</t>
  </si>
  <si>
    <t>Guarantees of Origin Fees Ordinance see:  http://www.umweltbundesamt.de/sites/default/files/medien/372/dokumente/hkrndv_and_hkrngebv_unofficial_version_0.pdf</t>
  </si>
  <si>
    <t>Assignment of an installation to a new operator or to a new account of the same operator</t>
  </si>
  <si>
    <t>Exchange rate based on https://www1.oanda.com/lang/de/currency/converter/ (13 Dec 2019)</t>
  </si>
  <si>
    <t>Each certificate is only eligeble for fee one time in NECS</t>
  </si>
  <si>
    <t>(17)</t>
  </si>
  <si>
    <t>REN's audit fee does not include the fee charged by the external auditors. Further information availabe here: https://www.ren.pt/en-GB/o_que_fazemos/eego/adesao</t>
  </si>
  <si>
    <r>
      <t>AIB 2020 member tariffs (exc.VAT &amp; RECS membership) - as</t>
    </r>
    <r>
      <rPr>
        <b/>
        <sz val="14"/>
        <rFont val="Calibri"/>
        <family val="2"/>
        <scheme val="minor"/>
      </rPr>
      <t xml:space="preserve"> at 1 July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</si>
</sst>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000\ [$€-1]"/>
    <numFmt numFmtId="165" formatCode="[$DKK]\ #,##0.0000"/>
    <numFmt numFmtId="166" formatCode="[$€-2]\ #,##0.0000"/>
    <numFmt numFmtId="167" formatCode="[$€-2]\ #,##0.00"/>
    <numFmt numFmtId="168" formatCode="[$€-2]\ #,##0"/>
    <numFmt numFmtId="169" formatCode="0.00000"/>
    <numFmt numFmtId="170" formatCode="[$€-2]\ #,##0.000"/>
    <numFmt numFmtId="171" formatCode="#,##0.000\ &quot;€&quot;"/>
    <numFmt numFmtId="172" formatCode="#,##0.00000\ &quot;€&quot;"/>
    <numFmt numFmtId="173" formatCode="#,##0.00\ &quot;kn&quot;"/>
    <numFmt numFmtId="174" formatCode="#,##0\ &quot;kn&quot;"/>
    <numFmt numFmtId="175" formatCode="#,##0.000000\ [$€-1]"/>
    <numFmt numFmtId="176" formatCode="#,##0.00000"/>
    <numFmt numFmtId="177" formatCode="#,##0\ [$€-1];[Red]\-#,##0\ [$€-1]"/>
    <numFmt numFmtId="178" formatCode="[$€-2]\ #,##0.00000"/>
  </numFmts>
  <fonts count="9" x14ac:knownFonts="1">
    <font>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b/>
      <u/>
      <sz val="11"/>
      <name val="Calibri"/>
      <family val="2"/>
      <scheme val="minor"/>
    </font>
    <font>
      <sz val="11"/>
      <color rgb="FFFF0000"/>
      <name val="Calibri"/>
      <family val="2"/>
      <scheme val="minor"/>
    </font>
    <font>
      <sz val="11"/>
      <color rgb="FF92D050"/>
      <name val="Calibri"/>
      <family val="2"/>
      <scheme val="minor"/>
    </font>
    <font>
      <b/>
      <sz val="14"/>
      <name val="Calibri"/>
      <family val="2"/>
      <scheme val="minor"/>
    </font>
    <font>
      <sz val="11"/>
      <color rgb="FF365F9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41">
    <border>
      <left/>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289">
    <xf numFmtId="0" fontId="0" fillId="0" borderId="0" xfId="0"/>
    <xf numFmtId="0" fontId="0" fillId="0" borderId="0" xfId="0" applyBorder="1"/>
    <xf numFmtId="0" fontId="0" fillId="0" borderId="0" xfId="0" applyFont="1" applyAlignment="1">
      <alignment textRotation="90"/>
    </xf>
    <xf numFmtId="0" fontId="2" fillId="2" borderId="11" xfId="0" applyFont="1" applyFill="1" applyBorder="1" applyAlignment="1">
      <alignment wrapText="1"/>
    </xf>
    <xf numFmtId="0" fontId="2" fillId="2" borderId="1" xfId="0" applyFont="1" applyFill="1" applyBorder="1"/>
    <xf numFmtId="0" fontId="2" fillId="2" borderId="13" xfId="0" applyFont="1" applyFill="1" applyBorder="1" applyAlignment="1">
      <alignment wrapText="1"/>
    </xf>
    <xf numFmtId="0" fontId="3" fillId="2" borderId="21" xfId="0" applyFont="1" applyFill="1" applyBorder="1" applyAlignment="1">
      <alignment textRotation="90"/>
    </xf>
    <xf numFmtId="0" fontId="3" fillId="2" borderId="22" xfId="0" applyFont="1" applyFill="1" applyBorder="1" applyAlignment="1">
      <alignment textRotation="90" wrapText="1"/>
    </xf>
    <xf numFmtId="0" fontId="3" fillId="2" borderId="20" xfId="0" applyFont="1" applyFill="1" applyBorder="1" applyAlignment="1">
      <alignment wrapText="1"/>
    </xf>
    <xf numFmtId="0" fontId="3" fillId="2" borderId="21" xfId="0" applyFont="1" applyFill="1" applyBorder="1"/>
    <xf numFmtId="0" fontId="3" fillId="2" borderId="22" xfId="0" applyFont="1" applyFill="1" applyBorder="1" applyAlignment="1">
      <alignment wrapText="1"/>
    </xf>
    <xf numFmtId="0" fontId="3" fillId="2" borderId="12" xfId="0" applyFont="1" applyFill="1" applyBorder="1" applyAlignment="1">
      <alignment wrapText="1"/>
    </xf>
    <xf numFmtId="0" fontId="3" fillId="2" borderId="3" xfId="0" applyFont="1" applyFill="1" applyBorder="1"/>
    <xf numFmtId="0" fontId="3" fillId="2" borderId="14" xfId="0" applyFont="1" applyFill="1" applyBorder="1" applyAlignment="1">
      <alignment wrapText="1"/>
    </xf>
    <xf numFmtId="0" fontId="3" fillId="2" borderId="2" xfId="0" applyFont="1" applyFill="1" applyBorder="1"/>
    <xf numFmtId="0" fontId="3" fillId="2" borderId="4" xfId="0" applyFont="1" applyFill="1" applyBorder="1"/>
    <xf numFmtId="0" fontId="3" fillId="2" borderId="17" xfId="0" applyFont="1" applyFill="1" applyBorder="1" applyAlignment="1">
      <alignment wrapText="1"/>
    </xf>
    <xf numFmtId="0" fontId="3" fillId="2" borderId="16" xfId="0" applyFont="1" applyFill="1" applyBorder="1" applyAlignment="1">
      <alignment wrapText="1"/>
    </xf>
    <xf numFmtId="0" fontId="3" fillId="2" borderId="15" xfId="0" applyFont="1" applyFill="1" applyBorder="1" applyAlignment="1">
      <alignment wrapText="1"/>
    </xf>
    <xf numFmtId="0" fontId="3" fillId="2" borderId="0" xfId="0" applyFont="1" applyFill="1" applyBorder="1"/>
    <xf numFmtId="0" fontId="3" fillId="2" borderId="9" xfId="0" applyFont="1" applyFill="1" applyBorder="1" applyAlignment="1">
      <alignment wrapText="1"/>
    </xf>
    <xf numFmtId="0" fontId="3" fillId="2" borderId="5" xfId="0" applyFont="1" applyFill="1" applyBorder="1" applyAlignment="1">
      <alignment wrapText="1"/>
    </xf>
    <xf numFmtId="0" fontId="3" fillId="2" borderId="0" xfId="0" applyFont="1" applyFill="1" applyBorder="1" applyAlignment="1">
      <alignment vertical="center"/>
    </xf>
    <xf numFmtId="0" fontId="3" fillId="0" borderId="0" xfId="0" applyFont="1" applyAlignment="1">
      <alignment wrapText="1"/>
    </xf>
    <xf numFmtId="0" fontId="3" fillId="0" borderId="0" xfId="0" applyFont="1"/>
    <xf numFmtId="0" fontId="2" fillId="2" borderId="20" xfId="0" applyFont="1" applyFill="1" applyBorder="1" applyAlignment="1">
      <alignment textRotation="90" wrapText="1"/>
    </xf>
    <xf numFmtId="0" fontId="3" fillId="2" borderId="27" xfId="0" applyFont="1" applyFill="1" applyBorder="1" applyAlignment="1">
      <alignment wrapText="1"/>
    </xf>
    <xf numFmtId="164" fontId="3" fillId="5" borderId="0" xfId="0" applyNumberFormat="1" applyFont="1" applyFill="1"/>
    <xf numFmtId="165" fontId="3" fillId="5" borderId="0" xfId="0" applyNumberFormat="1" applyFont="1" applyFill="1"/>
    <xf numFmtId="166" fontId="3" fillId="5" borderId="0" xfId="0" applyNumberFormat="1" applyFont="1" applyFill="1"/>
    <xf numFmtId="166" fontId="3" fillId="6" borderId="0" xfId="0" applyNumberFormat="1" applyFont="1" applyFill="1"/>
    <xf numFmtId="0" fontId="3" fillId="7" borderId="0" xfId="0" applyFont="1" applyFill="1" applyAlignment="1"/>
    <xf numFmtId="0" fontId="0" fillId="7" borderId="0" xfId="0" applyFill="1" applyAlignment="1"/>
    <xf numFmtId="0" fontId="3" fillId="7" borderId="0" xfId="0" applyFont="1" applyFill="1" applyAlignment="1">
      <alignment wrapText="1"/>
    </xf>
    <xf numFmtId="0" fontId="3" fillId="4" borderId="0" xfId="0" applyFont="1" applyFill="1" applyBorder="1"/>
    <xf numFmtId="0" fontId="3" fillId="4" borderId="0" xfId="0" applyFont="1" applyFill="1" applyBorder="1" applyAlignment="1">
      <alignment wrapText="1"/>
    </xf>
    <xf numFmtId="0" fontId="3" fillId="4" borderId="0" xfId="0" quotePrefix="1" applyNumberFormat="1" applyFont="1" applyFill="1" applyAlignment="1">
      <alignment horizontal="center" vertical="top"/>
    </xf>
    <xf numFmtId="0" fontId="4" fillId="0" borderId="0" xfId="0" applyFont="1" applyAlignment="1">
      <alignment horizontal="center" wrapText="1"/>
    </xf>
    <xf numFmtId="0" fontId="3" fillId="2" borderId="2" xfId="0" applyFont="1" applyFill="1" applyBorder="1" applyAlignment="1">
      <alignment wrapText="1"/>
    </xf>
    <xf numFmtId="0" fontId="3" fillId="2" borderId="0" xfId="0" applyFont="1" applyFill="1" applyBorder="1" applyAlignment="1">
      <alignment wrapText="1"/>
    </xf>
    <xf numFmtId="0" fontId="3" fillId="4" borderId="0" xfId="0" applyFont="1" applyFill="1" applyAlignment="1">
      <alignment wrapText="1"/>
    </xf>
    <xf numFmtId="0" fontId="0" fillId="4" borderId="0" xfId="0" applyFill="1" applyAlignment="1">
      <alignment wrapText="1"/>
    </xf>
    <xf numFmtId="0" fontId="5" fillId="4" borderId="0" xfId="0" applyFont="1" applyFill="1" applyBorder="1" applyAlignment="1">
      <alignment wrapText="1"/>
    </xf>
    <xf numFmtId="0" fontId="5" fillId="0" borderId="0" xfId="0" applyFont="1"/>
    <xf numFmtId="0" fontId="6" fillId="4" borderId="0" xfId="0" applyFont="1" applyFill="1" applyBorder="1" applyAlignment="1">
      <alignment wrapText="1"/>
    </xf>
    <xf numFmtId="164" fontId="3" fillId="6" borderId="0" xfId="0" applyNumberFormat="1" applyFont="1" applyFill="1"/>
    <xf numFmtId="0" fontId="3" fillId="2" borderId="0" xfId="0" applyFont="1" applyFill="1" applyBorder="1" applyAlignment="1">
      <alignment wrapText="1"/>
    </xf>
    <xf numFmtId="0" fontId="3" fillId="2" borderId="28" xfId="0" applyFont="1" applyFill="1" applyBorder="1"/>
    <xf numFmtId="0" fontId="3" fillId="2" borderId="39" xfId="0" applyFont="1" applyFill="1" applyBorder="1" applyAlignment="1">
      <alignment wrapText="1"/>
    </xf>
    <xf numFmtId="0" fontId="3" fillId="2" borderId="34" xfId="0" applyFont="1" applyFill="1" applyBorder="1" applyAlignment="1">
      <alignment wrapText="1"/>
    </xf>
    <xf numFmtId="164" fontId="3" fillId="7" borderId="26" xfId="0" applyNumberFormat="1" applyFont="1" applyFill="1" applyBorder="1" applyAlignment="1">
      <alignment horizontal="center" textRotation="90" wrapText="1"/>
    </xf>
    <xf numFmtId="164" fontId="3" fillId="7" borderId="38" xfId="0" applyNumberFormat="1" applyFont="1" applyFill="1" applyBorder="1" applyAlignment="1">
      <alignment horizontal="center" textRotation="90" wrapText="1"/>
    </xf>
    <xf numFmtId="165" fontId="3" fillId="7" borderId="26" xfId="0" applyNumberFormat="1" applyFont="1" applyFill="1" applyBorder="1" applyAlignment="1">
      <alignment horizontal="center" textRotation="90"/>
    </xf>
    <xf numFmtId="166" fontId="3" fillId="7" borderId="26" xfId="0" applyNumberFormat="1" applyFont="1" applyFill="1" applyBorder="1" applyAlignment="1">
      <alignment horizontal="center" textRotation="90"/>
    </xf>
    <xf numFmtId="166" fontId="3" fillId="7" borderId="29" xfId="0" applyNumberFormat="1" applyFont="1" applyFill="1" applyBorder="1" applyAlignment="1">
      <alignment horizontal="center" textRotation="90"/>
    </xf>
    <xf numFmtId="167" fontId="3" fillId="7" borderId="6" xfId="0" applyNumberFormat="1" applyFont="1" applyFill="1" applyBorder="1" applyAlignment="1"/>
    <xf numFmtId="166" fontId="3" fillId="7" borderId="23" xfId="0" applyNumberFormat="1" applyFont="1" applyFill="1" applyBorder="1" applyAlignment="1">
      <alignment vertical="center" textRotation="90"/>
    </xf>
    <xf numFmtId="166" fontId="3" fillId="7" borderId="6" xfId="0" applyNumberFormat="1" applyFont="1" applyFill="1" applyBorder="1" applyAlignment="1"/>
    <xf numFmtId="166" fontId="3" fillId="7" borderId="6" xfId="0" applyNumberFormat="1" applyFont="1" applyFill="1" applyBorder="1" applyAlignment="1">
      <alignment horizontal="center" vertical="center"/>
    </xf>
    <xf numFmtId="166" fontId="3" fillId="7" borderId="6" xfId="0" applyNumberFormat="1" applyFont="1" applyFill="1" applyBorder="1" applyAlignment="1">
      <alignment horizontal="center" vertical="center" textRotation="90"/>
    </xf>
    <xf numFmtId="171" fontId="3" fillId="7" borderId="10" xfId="0" applyNumberFormat="1" applyFont="1" applyFill="1" applyBorder="1" applyAlignment="1"/>
    <xf numFmtId="168" fontId="3" fillId="7" borderId="5" xfId="0" applyNumberFormat="1" applyFont="1" applyFill="1" applyBorder="1" applyAlignment="1"/>
    <xf numFmtId="166" fontId="3" fillId="7" borderId="6" xfId="0" applyNumberFormat="1" applyFont="1" applyFill="1" applyBorder="1" applyAlignment="1">
      <alignment vertical="center" textRotation="90"/>
    </xf>
    <xf numFmtId="166" fontId="3" fillId="7" borderId="5" xfId="0" applyNumberFormat="1" applyFont="1" applyFill="1" applyBorder="1" applyAlignment="1"/>
    <xf numFmtId="166" fontId="3" fillId="7" borderId="5" xfId="0" applyNumberFormat="1" applyFont="1" applyFill="1" applyBorder="1" applyAlignment="1">
      <alignment horizontal="center" vertical="center"/>
    </xf>
    <xf numFmtId="171" fontId="3" fillId="7" borderId="18" xfId="0" applyNumberFormat="1" applyFont="1" applyFill="1" applyBorder="1" applyAlignment="1"/>
    <xf numFmtId="167" fontId="3" fillId="7" borderId="9" xfId="0" applyNumberFormat="1" applyFont="1" applyFill="1" applyBorder="1" applyAlignment="1"/>
    <xf numFmtId="0" fontId="3" fillId="7" borderId="6" xfId="0" applyFont="1" applyFill="1" applyBorder="1" applyAlignment="1">
      <alignment horizontal="center" vertical="center"/>
    </xf>
    <xf numFmtId="168" fontId="3" fillId="7" borderId="6" xfId="0" applyNumberFormat="1" applyFont="1" applyFill="1" applyBorder="1" applyAlignment="1"/>
    <xf numFmtId="168" fontId="3" fillId="7" borderId="7" xfId="0" applyNumberFormat="1" applyFont="1" applyFill="1" applyBorder="1" applyAlignment="1"/>
    <xf numFmtId="166" fontId="3" fillId="7" borderId="7" xfId="0" applyNumberFormat="1" applyFont="1" applyFill="1" applyBorder="1" applyAlignment="1"/>
    <xf numFmtId="0" fontId="3" fillId="7" borderId="5" xfId="0" applyFont="1" applyFill="1" applyBorder="1" applyAlignment="1">
      <alignment horizontal="center" vertical="center"/>
    </xf>
    <xf numFmtId="168" fontId="3" fillId="7" borderId="9" xfId="0" applyNumberFormat="1" applyFont="1" applyFill="1" applyBorder="1" applyAlignment="1"/>
    <xf numFmtId="167" fontId="3" fillId="7" borderId="9" xfId="0" applyNumberFormat="1" applyFont="1" applyFill="1" applyBorder="1" applyAlignment="1">
      <alignment horizontal="center" vertical="center"/>
    </xf>
    <xf numFmtId="166" fontId="3" fillId="7" borderId="9" xfId="0" applyNumberFormat="1" applyFont="1" applyFill="1" applyBorder="1" applyAlignment="1"/>
    <xf numFmtId="171" fontId="3" fillId="7" borderId="25" xfId="0" applyNumberFormat="1" applyFont="1" applyFill="1" applyBorder="1" applyAlignment="1"/>
    <xf numFmtId="0" fontId="0" fillId="7" borderId="0" xfId="0" applyFill="1" applyBorder="1" applyAlignment="1"/>
    <xf numFmtId="167" fontId="3" fillId="7" borderId="5" xfId="0" applyNumberFormat="1" applyFont="1" applyFill="1" applyBorder="1" applyAlignment="1"/>
    <xf numFmtId="0" fontId="3" fillId="7" borderId="7" xfId="0" applyFont="1" applyFill="1" applyBorder="1" applyAlignment="1">
      <alignment horizontal="center" vertical="center"/>
    </xf>
    <xf numFmtId="170" fontId="3" fillId="7" borderId="9" xfId="0" applyNumberFormat="1" applyFont="1" applyFill="1" applyBorder="1" applyAlignment="1"/>
    <xf numFmtId="170" fontId="3" fillId="7" borderId="6" xfId="0" applyNumberFormat="1" applyFont="1" applyFill="1" applyBorder="1" applyAlignment="1"/>
    <xf numFmtId="166" fontId="3" fillId="7" borderId="6" xfId="0" applyNumberFormat="1" applyFont="1" applyFill="1" applyBorder="1" applyAlignment="1">
      <alignment vertical="center"/>
    </xf>
    <xf numFmtId="167" fontId="3" fillId="7" borderId="6" xfId="0" applyNumberFormat="1" applyFont="1" applyFill="1" applyBorder="1" applyAlignment="1">
      <alignment wrapText="1"/>
    </xf>
    <xf numFmtId="4" fontId="3" fillId="7" borderId="6" xfId="0" applyNumberFormat="1" applyFont="1" applyFill="1" applyBorder="1" applyAlignment="1">
      <alignment wrapText="1"/>
    </xf>
    <xf numFmtId="166" fontId="3" fillId="7" borderId="6" xfId="0" applyNumberFormat="1" applyFont="1" applyFill="1" applyBorder="1" applyAlignment="1">
      <alignment wrapText="1"/>
    </xf>
    <xf numFmtId="166" fontId="3" fillId="7" borderId="0" xfId="0" applyNumberFormat="1" applyFont="1" applyFill="1" applyAlignment="1"/>
    <xf numFmtId="4" fontId="3" fillId="7" borderId="2" xfId="0" applyNumberFormat="1" applyFont="1" applyFill="1" applyBorder="1" applyAlignment="1"/>
    <xf numFmtId="170" fontId="3" fillId="7" borderId="6" xfId="0" applyNumberFormat="1" applyFont="1" applyFill="1" applyBorder="1" applyAlignment="1">
      <alignment vertical="center"/>
    </xf>
    <xf numFmtId="4" fontId="3" fillId="7" borderId="3" xfId="0" applyNumberFormat="1" applyFont="1" applyFill="1" applyBorder="1" applyAlignment="1"/>
    <xf numFmtId="0" fontId="3" fillId="7" borderId="33" xfId="0" quotePrefix="1" applyFont="1" applyFill="1" applyBorder="1" applyAlignment="1">
      <alignment horizontal="center" vertical="center"/>
    </xf>
    <xf numFmtId="166" fontId="3" fillId="7" borderId="23" xfId="0" applyNumberFormat="1" applyFont="1" applyFill="1" applyBorder="1" applyAlignment="1">
      <alignment horizontal="center" vertical="center" textRotation="90"/>
    </xf>
    <xf numFmtId="167" fontId="3" fillId="7" borderId="23" xfId="0" applyNumberFormat="1" applyFont="1" applyFill="1" applyBorder="1" applyAlignment="1">
      <alignment horizontal="center" vertical="center" textRotation="90"/>
    </xf>
    <xf numFmtId="167" fontId="3" fillId="7" borderId="7" xfId="0" applyNumberFormat="1" applyFont="1" applyFill="1" applyBorder="1" applyAlignment="1"/>
    <xf numFmtId="0" fontId="3" fillId="4" borderId="0" xfId="0" applyFont="1" applyFill="1" applyAlignment="1"/>
    <xf numFmtId="0" fontId="0" fillId="7" borderId="6" xfId="0" applyFill="1" applyBorder="1" applyAlignment="1">
      <alignment horizontal="center" vertical="center"/>
    </xf>
    <xf numFmtId="0" fontId="0" fillId="7" borderId="9" xfId="0" applyFill="1" applyBorder="1" applyAlignment="1">
      <alignment horizontal="center" vertical="center" textRotation="90"/>
    </xf>
    <xf numFmtId="166" fontId="3" fillId="7" borderId="9" xfId="0" applyNumberFormat="1" applyFont="1" applyFill="1" applyBorder="1" applyAlignment="1">
      <alignment vertical="center"/>
    </xf>
    <xf numFmtId="170" fontId="3" fillId="7" borderId="7" xfId="0" applyNumberFormat="1" applyFont="1" applyFill="1" applyBorder="1" applyAlignment="1">
      <alignment vertical="center"/>
    </xf>
    <xf numFmtId="0" fontId="3" fillId="7" borderId="9" xfId="0" applyFont="1" applyFill="1" applyBorder="1" applyAlignment="1">
      <alignment horizontal="center" vertical="center"/>
    </xf>
    <xf numFmtId="0" fontId="3" fillId="7" borderId="34" xfId="0" applyFont="1" applyFill="1" applyBorder="1" applyAlignment="1">
      <alignment horizontal="center" vertical="center"/>
    </xf>
    <xf numFmtId="0" fontId="0" fillId="7" borderId="9" xfId="0" applyFill="1" applyBorder="1" applyAlignment="1">
      <alignment horizontal="center" vertical="center" wrapText="1"/>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170" fontId="3" fillId="7" borderId="7" xfId="0" applyNumberFormat="1" applyFont="1" applyFill="1" applyBorder="1" applyAlignment="1"/>
    <xf numFmtId="164" fontId="3" fillId="9" borderId="0" xfId="0" applyNumberFormat="1" applyFont="1" applyFill="1"/>
    <xf numFmtId="170" fontId="3" fillId="7" borderId="9" xfId="0" applyNumberFormat="1" applyFont="1" applyFill="1" applyBorder="1" applyAlignment="1">
      <alignment vertical="center"/>
    </xf>
    <xf numFmtId="0" fontId="0" fillId="7" borderId="6" xfId="0" applyFill="1" applyBorder="1" applyAlignment="1">
      <alignment horizontal="center" vertical="center" textRotation="90"/>
    </xf>
    <xf numFmtId="0" fontId="3" fillId="2" borderId="4" xfId="0" applyFont="1" applyFill="1" applyBorder="1" applyAlignment="1"/>
    <xf numFmtId="0" fontId="3" fillId="2" borderId="4" xfId="0" applyFont="1" applyFill="1" applyBorder="1" applyAlignment="1">
      <alignment wrapText="1"/>
    </xf>
    <xf numFmtId="170" fontId="3" fillId="7" borderId="0" xfId="0" applyNumberFormat="1" applyFont="1" applyFill="1" applyBorder="1" applyAlignment="1"/>
    <xf numFmtId="0" fontId="8" fillId="0" borderId="0" xfId="0" applyFont="1" applyAlignment="1">
      <alignment vertical="center" wrapText="1"/>
    </xf>
    <xf numFmtId="0" fontId="8" fillId="0" borderId="0" xfId="0" applyFont="1" applyAlignment="1">
      <alignment horizontal="right" vertical="center" wrapText="1"/>
    </xf>
    <xf numFmtId="167" fontId="3" fillId="7" borderId="40" xfId="0" applyNumberFormat="1" applyFont="1" applyFill="1" applyBorder="1" applyAlignment="1"/>
    <xf numFmtId="0" fontId="3" fillId="2" borderId="17" xfId="0" applyFont="1" applyFill="1" applyBorder="1" applyAlignment="1"/>
    <xf numFmtId="0" fontId="3" fillId="2" borderId="3" xfId="0" applyFont="1" applyFill="1" applyBorder="1" applyAlignment="1">
      <alignment wrapText="1"/>
    </xf>
    <xf numFmtId="0" fontId="3" fillId="2" borderId="2" xfId="0" applyFont="1" applyFill="1" applyBorder="1" applyAlignment="1">
      <alignment wrapText="1"/>
    </xf>
    <xf numFmtId="0" fontId="0" fillId="7" borderId="6" xfId="0" applyFill="1" applyBorder="1" applyAlignment="1">
      <alignment horizontal="center" vertical="center" textRotation="90"/>
    </xf>
    <xf numFmtId="173" fontId="3" fillId="7" borderId="23" xfId="0" applyNumberFormat="1" applyFont="1" applyFill="1" applyBorder="1" applyAlignment="1">
      <alignment horizontal="center" vertical="center"/>
    </xf>
    <xf numFmtId="173" fontId="0" fillId="0" borderId="6" xfId="0" applyNumberFormat="1" applyBorder="1" applyAlignment="1">
      <alignment horizontal="center" vertical="center"/>
    </xf>
    <xf numFmtId="173" fontId="0" fillId="7" borderId="6" xfId="0" applyNumberFormat="1" applyFill="1" applyBorder="1" applyAlignment="1">
      <alignment horizontal="center" vertical="center"/>
    </xf>
    <xf numFmtId="174" fontId="0" fillId="0" borderId="6" xfId="0" applyNumberFormat="1" applyBorder="1" applyAlignment="1">
      <alignment horizontal="center" vertical="center"/>
    </xf>
    <xf numFmtId="174" fontId="0" fillId="7" borderId="6" xfId="0" applyNumberFormat="1" applyFill="1" applyBorder="1" applyAlignment="1">
      <alignment horizontal="center" vertical="center"/>
    </xf>
    <xf numFmtId="0" fontId="3" fillId="4" borderId="0" xfId="0" applyFont="1" applyFill="1" applyAlignment="1">
      <alignment wrapText="1"/>
    </xf>
    <xf numFmtId="173" fontId="0" fillId="7" borderId="5" xfId="0" applyNumberFormat="1" applyFill="1" applyBorder="1" applyAlignment="1">
      <alignment horizontal="center" vertical="center"/>
    </xf>
    <xf numFmtId="0" fontId="3" fillId="4" borderId="0" xfId="0" applyFont="1" applyFill="1" applyAlignment="1">
      <alignment wrapText="1"/>
    </xf>
    <xf numFmtId="0" fontId="3" fillId="2" borderId="4" xfId="0" applyFont="1" applyFill="1" applyBorder="1" applyAlignment="1">
      <alignment wrapText="1"/>
    </xf>
    <xf numFmtId="0" fontId="3" fillId="2" borderId="16" xfId="0" applyFont="1" applyFill="1" applyBorder="1" applyAlignment="1">
      <alignment wrapText="1"/>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0" fontId="3" fillId="2" borderId="9" xfId="0" applyFont="1" applyFill="1" applyBorder="1"/>
    <xf numFmtId="167" fontId="0" fillId="7" borderId="6" xfId="0" applyNumberFormat="1" applyFill="1" applyBorder="1" applyAlignment="1">
      <alignment horizontal="center" vertical="center" textRotation="90"/>
    </xf>
    <xf numFmtId="0" fontId="3" fillId="7" borderId="6" xfId="0" applyFont="1" applyFill="1" applyBorder="1" applyAlignment="1">
      <alignment horizontal="center" vertical="center" textRotation="90"/>
    </xf>
    <xf numFmtId="0" fontId="3" fillId="4" borderId="19" xfId="0" applyFont="1" applyFill="1" applyBorder="1" applyAlignment="1">
      <alignment vertical="top" wrapText="1"/>
    </xf>
    <xf numFmtId="0" fontId="4" fillId="4" borderId="0" xfId="0" applyFont="1" applyFill="1" applyAlignment="1">
      <alignment horizontal="left" vertical="top" wrapText="1"/>
    </xf>
    <xf numFmtId="0" fontId="0" fillId="7" borderId="6" xfId="0" applyFill="1" applyBorder="1" applyAlignment="1">
      <alignment horizontal="center" vertical="center" textRotation="90"/>
    </xf>
    <xf numFmtId="0" fontId="0" fillId="7" borderId="6" xfId="0" applyFill="1" applyBorder="1" applyAlignment="1">
      <alignment horizontal="center" vertical="center" textRotation="90"/>
    </xf>
    <xf numFmtId="0" fontId="0" fillId="7" borderId="5" xfId="0" applyFill="1" applyBorder="1" applyAlignment="1">
      <alignment horizontal="center" vertical="center" textRotation="90"/>
    </xf>
    <xf numFmtId="0" fontId="5" fillId="7" borderId="0" xfId="0" applyFont="1" applyFill="1" applyBorder="1" applyAlignment="1">
      <alignment horizontal="center" vertical="center"/>
    </xf>
    <xf numFmtId="0" fontId="5" fillId="7" borderId="0" xfId="0" applyFont="1" applyFill="1" applyBorder="1"/>
    <xf numFmtId="164" fontId="3" fillId="7" borderId="23" xfId="0" applyNumberFormat="1" applyFont="1" applyFill="1" applyBorder="1" applyAlignment="1">
      <alignment vertical="center" textRotation="90"/>
    </xf>
    <xf numFmtId="164" fontId="3" fillId="7" borderId="6" xfId="0" applyNumberFormat="1" applyFont="1" applyFill="1" applyBorder="1" applyAlignment="1">
      <alignment vertical="center" textRotation="90"/>
    </xf>
    <xf numFmtId="175" fontId="3" fillId="7" borderId="6" xfId="0" applyNumberFormat="1" applyFont="1" applyFill="1" applyBorder="1" applyAlignment="1">
      <alignment vertical="center" textRotation="90"/>
    </xf>
    <xf numFmtId="169" fontId="5" fillId="7" borderId="9" xfId="0" applyNumberFormat="1" applyFont="1" applyFill="1" applyBorder="1" applyAlignment="1"/>
    <xf numFmtId="0" fontId="5" fillId="7" borderId="5" xfId="0" applyFont="1" applyFill="1" applyBorder="1" applyAlignment="1">
      <alignment horizontal="center" vertical="center" textRotation="90"/>
    </xf>
    <xf numFmtId="166" fontId="5" fillId="7" borderId="9" xfId="0" applyNumberFormat="1" applyFont="1" applyFill="1" applyBorder="1" applyAlignment="1">
      <alignment vertical="center"/>
    </xf>
    <xf numFmtId="0" fontId="5" fillId="7" borderId="5" xfId="0" applyFont="1" applyFill="1" applyBorder="1" applyAlignment="1">
      <alignment horizontal="center" vertical="center"/>
    </xf>
    <xf numFmtId="0" fontId="5" fillId="7" borderId="9" xfId="0" applyFont="1" applyFill="1" applyBorder="1" applyAlignment="1">
      <alignment horizontal="center" vertical="center" textRotation="90"/>
    </xf>
    <xf numFmtId="169" fontId="5" fillId="0" borderId="0" xfId="0" applyNumberFormat="1" applyFont="1"/>
    <xf numFmtId="0" fontId="0" fillId="7" borderId="6" xfId="0" applyFill="1" applyBorder="1" applyAlignment="1">
      <alignment horizontal="center" vertical="center" wrapText="1"/>
    </xf>
    <xf numFmtId="167" fontId="3" fillId="7" borderId="5" xfId="0" applyNumberFormat="1" applyFont="1" applyFill="1" applyBorder="1" applyAlignment="1">
      <alignment horizontal="center" vertical="center"/>
    </xf>
    <xf numFmtId="177" fontId="0" fillId="7" borderId="9" xfId="0" applyNumberFormat="1" applyFill="1" applyBorder="1" applyAlignment="1">
      <alignment horizontal="center" vertical="center"/>
    </xf>
    <xf numFmtId="177" fontId="0" fillId="7" borderId="9" xfId="0" applyNumberFormat="1" applyFill="1" applyBorder="1" applyAlignment="1">
      <alignment horizontal="center" vertical="center" textRotation="90"/>
    </xf>
    <xf numFmtId="171" fontId="3" fillId="7" borderId="9" xfId="0" applyNumberFormat="1" applyFont="1" applyFill="1" applyBorder="1" applyAlignment="1"/>
    <xf numFmtId="166" fontId="2" fillId="0" borderId="26" xfId="0" applyNumberFormat="1" applyFont="1" applyFill="1" applyBorder="1" applyAlignment="1">
      <alignment horizontal="center" textRotation="90" wrapText="1"/>
    </xf>
    <xf numFmtId="169" fontId="3" fillId="8" borderId="24" xfId="0" applyNumberFormat="1" applyFont="1" applyFill="1" applyBorder="1" applyAlignment="1">
      <alignment vertical="center" wrapText="1"/>
    </xf>
    <xf numFmtId="169" fontId="5" fillId="7" borderId="5" xfId="0" applyNumberFormat="1" applyFont="1" applyFill="1" applyBorder="1" applyAlignment="1"/>
    <xf numFmtId="170" fontId="3" fillId="0" borderId="9" xfId="0" applyNumberFormat="1" applyFont="1" applyFill="1" applyBorder="1" applyAlignment="1"/>
    <xf numFmtId="167" fontId="3" fillId="7" borderId="25" xfId="0" applyNumberFormat="1" applyFont="1" applyFill="1" applyBorder="1" applyAlignment="1">
      <alignment horizontal="center" vertical="center"/>
    </xf>
    <xf numFmtId="0" fontId="3" fillId="7" borderId="0" xfId="0" applyFont="1" applyFill="1" applyBorder="1" applyAlignment="1"/>
    <xf numFmtId="166" fontId="3" fillId="7" borderId="25" xfId="0" applyNumberFormat="1" applyFont="1" applyFill="1" applyBorder="1" applyAlignment="1"/>
    <xf numFmtId="166" fontId="3" fillId="0" borderId="10" xfId="0" applyNumberFormat="1" applyFont="1" applyBorder="1"/>
    <xf numFmtId="0" fontId="3" fillId="0" borderId="10" xfId="0" applyFont="1" applyBorder="1"/>
    <xf numFmtId="0" fontId="3" fillId="4" borderId="0" xfId="0" applyFont="1" applyFill="1" applyBorder="1" applyAlignment="1">
      <alignment wrapText="1"/>
    </xf>
    <xf numFmtId="167" fontId="3" fillId="7" borderId="2" xfId="0" applyNumberFormat="1" applyFont="1" applyFill="1" applyBorder="1" applyAlignment="1">
      <alignment horizontal="center" vertical="center"/>
    </xf>
    <xf numFmtId="0" fontId="0" fillId="7" borderId="2" xfId="0" applyFill="1" applyBorder="1" applyAlignment="1">
      <alignment horizontal="center" vertical="center"/>
    </xf>
    <xf numFmtId="167" fontId="3" fillId="7" borderId="4" xfId="0" applyNumberFormat="1" applyFont="1" applyFill="1" applyBorder="1" applyAlignment="1"/>
    <xf numFmtId="0" fontId="5" fillId="7" borderId="2" xfId="0" applyFont="1" applyFill="1" applyBorder="1" applyAlignment="1">
      <alignment horizontal="center" vertical="center"/>
    </xf>
    <xf numFmtId="170" fontId="5" fillId="7" borderId="2" xfId="0" applyNumberFormat="1" applyFont="1" applyFill="1" applyBorder="1" applyAlignment="1"/>
    <xf numFmtId="172" fontId="5" fillId="0" borderId="4" xfId="0" applyNumberFormat="1" applyFont="1" applyFill="1" applyBorder="1" applyAlignment="1">
      <alignment horizontal="center" vertical="center"/>
    </xf>
    <xf numFmtId="0" fontId="0" fillId="0" borderId="2" xfId="0" applyBorder="1"/>
    <xf numFmtId="165" fontId="3" fillId="7" borderId="2" xfId="0" applyNumberFormat="1" applyFont="1" applyFill="1" applyBorder="1"/>
    <xf numFmtId="165" fontId="3" fillId="7" borderId="1" xfId="0" applyNumberFormat="1" applyFont="1" applyFill="1" applyBorder="1" applyAlignment="1">
      <alignment horizontal="center" textRotation="90"/>
    </xf>
    <xf numFmtId="167" fontId="3" fillId="7" borderId="21" xfId="0" applyNumberFormat="1" applyFont="1" applyFill="1" applyBorder="1" applyAlignment="1">
      <alignment horizontal="center" vertical="center"/>
    </xf>
    <xf numFmtId="167" fontId="3" fillId="7" borderId="2" xfId="0" applyNumberFormat="1" applyFont="1" applyFill="1" applyBorder="1" applyAlignment="1"/>
    <xf numFmtId="170" fontId="3" fillId="7" borderId="4" xfId="0" applyNumberFormat="1" applyFont="1" applyFill="1" applyBorder="1" applyAlignment="1"/>
    <xf numFmtId="170" fontId="3" fillId="7" borderId="2" xfId="0" applyNumberFormat="1" applyFont="1" applyFill="1" applyBorder="1" applyAlignment="1"/>
    <xf numFmtId="172" fontId="5" fillId="7" borderId="4" xfId="0" applyNumberFormat="1" applyFont="1" applyFill="1" applyBorder="1" applyAlignment="1">
      <alignment horizontal="center" vertical="center"/>
    </xf>
    <xf numFmtId="166" fontId="3" fillId="0" borderId="2" xfId="0" applyNumberFormat="1" applyFont="1" applyFill="1" applyBorder="1" applyAlignment="1"/>
    <xf numFmtId="0" fontId="3" fillId="4" borderId="0" xfId="0" applyFont="1" applyFill="1" applyBorder="1" applyAlignment="1">
      <alignment wrapText="1"/>
    </xf>
    <xf numFmtId="170" fontId="3" fillId="0" borderId="9" xfId="0" applyNumberFormat="1" applyFont="1" applyFill="1" applyBorder="1" applyAlignment="1">
      <alignment wrapText="1"/>
    </xf>
    <xf numFmtId="166" fontId="3" fillId="0" borderId="6" xfId="0" applyNumberFormat="1" applyFont="1" applyFill="1" applyBorder="1" applyAlignment="1">
      <alignment wrapText="1"/>
    </xf>
    <xf numFmtId="167" fontId="3" fillId="0" borderId="9" xfId="0" applyNumberFormat="1" applyFont="1" applyFill="1" applyBorder="1" applyAlignment="1">
      <alignment wrapText="1"/>
    </xf>
    <xf numFmtId="166" fontId="3" fillId="0" borderId="3" xfId="0" applyNumberFormat="1" applyFont="1" applyFill="1" applyBorder="1" applyAlignment="1"/>
    <xf numFmtId="171" fontId="3" fillId="7" borderId="6" xfId="0" applyNumberFormat="1" applyFont="1" applyFill="1" applyBorder="1" applyAlignment="1"/>
    <xf numFmtId="165" fontId="3" fillId="7" borderId="38" xfId="0" applyNumberFormat="1" applyFont="1" applyFill="1" applyBorder="1" applyAlignment="1">
      <alignment horizontal="center" textRotation="90"/>
    </xf>
    <xf numFmtId="171" fontId="3" fillId="7" borderId="5" xfId="0" applyNumberFormat="1" applyFont="1" applyFill="1" applyBorder="1" applyAlignment="1"/>
    <xf numFmtId="0" fontId="0" fillId="0" borderId="6" xfId="0" applyBorder="1"/>
    <xf numFmtId="170" fontId="3" fillId="7" borderId="16" xfId="0" applyNumberFormat="1" applyFont="1" applyFill="1" applyBorder="1" applyAlignment="1"/>
    <xf numFmtId="0" fontId="3" fillId="7" borderId="15" xfId="0" applyFont="1" applyFill="1" applyBorder="1" applyAlignment="1">
      <alignment horizontal="center" vertical="center"/>
    </xf>
    <xf numFmtId="164" fontId="2" fillId="0" borderId="26" xfId="0" applyNumberFormat="1" applyFont="1" applyFill="1" applyBorder="1" applyAlignment="1">
      <alignment horizontal="center" textRotation="90" wrapText="1"/>
    </xf>
    <xf numFmtId="170" fontId="3" fillId="7" borderId="5" xfId="0" applyNumberFormat="1" applyFont="1" applyFill="1" applyBorder="1" applyAlignment="1"/>
    <xf numFmtId="170" fontId="3" fillId="7" borderId="23" xfId="0" applyNumberFormat="1" applyFont="1" applyFill="1" applyBorder="1" applyAlignment="1"/>
    <xf numFmtId="166"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textRotation="90"/>
    </xf>
    <xf numFmtId="166" fontId="3" fillId="0" borderId="0" xfId="0" applyNumberFormat="1" applyFont="1" applyFill="1"/>
    <xf numFmtId="0" fontId="3" fillId="0" borderId="7" xfId="0" applyFont="1" applyFill="1" applyBorder="1" applyAlignment="1">
      <alignment horizontal="center" vertical="center" textRotation="90"/>
    </xf>
    <xf numFmtId="0" fontId="3" fillId="7" borderId="5" xfId="0" applyFont="1" applyFill="1" applyBorder="1" applyAlignment="1"/>
    <xf numFmtId="171" fontId="3" fillId="7" borderId="15" xfId="0" applyNumberFormat="1" applyFont="1" applyFill="1" applyBorder="1" applyAlignment="1"/>
    <xf numFmtId="0" fontId="0" fillId="0" borderId="15" xfId="0" applyBorder="1"/>
    <xf numFmtId="0" fontId="3" fillId="7" borderId="27" xfId="0" applyFont="1" applyFill="1" applyBorder="1" applyAlignment="1"/>
    <xf numFmtId="166" fontId="3" fillId="0" borderId="5" xfId="0" applyNumberFormat="1" applyFont="1" applyFill="1" applyBorder="1" applyAlignment="1"/>
    <xf numFmtId="167" fontId="5" fillId="7" borderId="9" xfId="0" applyNumberFormat="1" applyFont="1" applyFill="1" applyBorder="1" applyAlignment="1"/>
    <xf numFmtId="166" fontId="3" fillId="0" borderId="9" xfId="0" applyNumberFormat="1" applyFont="1" applyFill="1" applyBorder="1" applyAlignment="1"/>
    <xf numFmtId="176" fontId="3" fillId="0" borderId="5"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9" xfId="0" applyNumberFormat="1" applyFont="1" applyFill="1" applyBorder="1" applyAlignment="1"/>
    <xf numFmtId="169" fontId="3" fillId="0" borderId="9" xfId="0" applyNumberFormat="1" applyFont="1" applyFill="1" applyBorder="1" applyAlignment="1"/>
    <xf numFmtId="0" fontId="3" fillId="0" borderId="25" xfId="0" applyFont="1" applyFill="1" applyBorder="1" applyAlignment="1"/>
    <xf numFmtId="0" fontId="3" fillId="4" borderId="0" xfId="0" applyFont="1" applyFill="1" applyBorder="1" applyAlignment="1">
      <alignment wrapText="1"/>
    </xf>
    <xf numFmtId="0" fontId="0" fillId="4" borderId="0" xfId="0" applyFill="1" applyAlignment="1">
      <alignment wrapText="1"/>
    </xf>
    <xf numFmtId="165" fontId="2" fillId="0" borderId="26" xfId="0" applyNumberFormat="1" applyFont="1" applyFill="1" applyBorder="1" applyAlignment="1">
      <alignment horizontal="center" textRotation="90"/>
    </xf>
    <xf numFmtId="166" fontId="2" fillId="0" borderId="26" xfId="0" applyNumberFormat="1" applyFont="1" applyFill="1" applyBorder="1" applyAlignment="1">
      <alignment horizontal="center" textRotation="90"/>
    </xf>
    <xf numFmtId="166" fontId="2" fillId="0" borderId="29" xfId="0" applyNumberFormat="1" applyFont="1" applyFill="1" applyBorder="1" applyAlignment="1">
      <alignment horizontal="center" textRotation="90"/>
    </xf>
    <xf numFmtId="0" fontId="3" fillId="4" borderId="0" xfId="0" applyFont="1" applyFill="1" applyBorder="1" applyAlignment="1">
      <alignment wrapText="1"/>
    </xf>
    <xf numFmtId="0" fontId="3" fillId="4" borderId="0" xfId="0" applyFont="1" applyFill="1" applyBorder="1" applyAlignment="1">
      <alignment wrapText="1"/>
    </xf>
    <xf numFmtId="0" fontId="0" fillId="4" borderId="0" xfId="0" applyFill="1" applyAlignment="1">
      <alignment wrapText="1"/>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0" fontId="0" fillId="7" borderId="5" xfId="0" applyFill="1" applyBorder="1" applyAlignment="1">
      <alignment horizontal="center" vertical="center" textRotation="90"/>
    </xf>
    <xf numFmtId="164" fontId="3" fillId="7" borderId="15" xfId="0" applyNumberFormat="1" applyFont="1" applyFill="1" applyBorder="1" applyAlignment="1">
      <alignment horizontal="center" vertical="center" textRotation="90"/>
    </xf>
    <xf numFmtId="0" fontId="0" fillId="7" borderId="15" xfId="0" applyFill="1" applyBorder="1" applyAlignment="1">
      <alignment horizontal="center" vertical="center" textRotation="90"/>
    </xf>
    <xf numFmtId="0" fontId="0" fillId="7" borderId="27" xfId="0" applyFill="1" applyBorder="1" applyAlignment="1">
      <alignment horizontal="center" vertical="center" textRotation="90"/>
    </xf>
    <xf numFmtId="0" fontId="3" fillId="2" borderId="28" xfId="0" applyFont="1" applyFill="1" applyBorder="1" applyAlignment="1">
      <alignment wrapText="1"/>
    </xf>
    <xf numFmtId="0" fontId="3" fillId="0" borderId="34" xfId="0" applyFont="1" applyBorder="1" applyAlignment="1">
      <alignment wrapText="1"/>
    </xf>
    <xf numFmtId="0" fontId="3" fillId="2" borderId="2" xfId="0" applyFont="1" applyFill="1" applyBorder="1" applyAlignment="1">
      <alignment wrapText="1"/>
    </xf>
    <xf numFmtId="0" fontId="3" fillId="0" borderId="15" xfId="0" applyFont="1" applyBorder="1" applyAlignment="1">
      <alignment wrapText="1"/>
    </xf>
    <xf numFmtId="0" fontId="3" fillId="8" borderId="37" xfId="0" applyFont="1" applyFill="1" applyBorder="1" applyAlignment="1">
      <alignment horizontal="center"/>
    </xf>
    <xf numFmtId="0" fontId="3" fillId="8" borderId="8" xfId="0" applyFont="1" applyFill="1" applyBorder="1" applyAlignment="1">
      <alignment horizontal="center"/>
    </xf>
    <xf numFmtId="0" fontId="3" fillId="8" borderId="36" xfId="0" applyFont="1" applyFill="1" applyBorder="1" applyAlignment="1">
      <alignment horizontal="center"/>
    </xf>
    <xf numFmtId="0" fontId="3" fillId="2" borderId="3" xfId="0" applyFont="1" applyFill="1" applyBorder="1" applyAlignment="1">
      <alignment wrapText="1"/>
    </xf>
    <xf numFmtId="0" fontId="3" fillId="0" borderId="27" xfId="0" applyFont="1" applyBorder="1" applyAlignment="1">
      <alignment wrapText="1"/>
    </xf>
    <xf numFmtId="170" fontId="3" fillId="7" borderId="6" xfId="0" applyNumberFormat="1" applyFont="1" applyFill="1" applyBorder="1" applyAlignment="1">
      <alignment horizontal="center" vertical="center" textRotation="90"/>
    </xf>
    <xf numFmtId="0" fontId="0" fillId="0" borderId="6" xfId="0" applyBorder="1" applyAlignment="1">
      <alignment horizontal="center" vertical="center" textRotation="90"/>
    </xf>
    <xf numFmtId="0" fontId="3" fillId="2" borderId="31" xfId="0" applyFont="1" applyFill="1" applyBorder="1" applyAlignment="1">
      <alignment vertical="center" wrapText="1"/>
    </xf>
    <xf numFmtId="0" fontId="3" fillId="2" borderId="4" xfId="0" applyFont="1" applyFill="1" applyBorder="1" applyAlignment="1"/>
    <xf numFmtId="0" fontId="3" fillId="0" borderId="17" xfId="0" applyFont="1" applyBorder="1" applyAlignment="1"/>
    <xf numFmtId="0" fontId="3" fillId="0" borderId="16" xfId="0" applyFont="1" applyBorder="1" applyAlignment="1"/>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2" borderId="4" xfId="0" applyFont="1" applyFill="1" applyBorder="1" applyAlignment="1">
      <alignment wrapText="1"/>
    </xf>
    <xf numFmtId="0" fontId="3" fillId="0" borderId="16" xfId="0" applyFont="1" applyBorder="1" applyAlignment="1">
      <alignment wrapText="1"/>
    </xf>
    <xf numFmtId="0" fontId="0" fillId="0" borderId="17" xfId="0" applyBorder="1" applyAlignment="1">
      <alignment wrapText="1"/>
    </xf>
    <xf numFmtId="0" fontId="0" fillId="0" borderId="16" xfId="0" applyBorder="1" applyAlignment="1">
      <alignment wrapText="1"/>
    </xf>
    <xf numFmtId="0" fontId="3" fillId="2" borderId="30" xfId="0" applyFont="1" applyFill="1" applyBorder="1" applyAlignment="1">
      <alignment wrapText="1"/>
    </xf>
    <xf numFmtId="0" fontId="3" fillId="2" borderId="31" xfId="0" applyFont="1" applyFill="1" applyBorder="1" applyAlignment="1">
      <alignment wrapText="1"/>
    </xf>
    <xf numFmtId="0" fontId="3" fillId="2" borderId="32" xfId="0" applyFont="1" applyFill="1" applyBorder="1" applyAlignment="1">
      <alignment wrapText="1"/>
    </xf>
    <xf numFmtId="0" fontId="0" fillId="0" borderId="6" xfId="0" applyBorder="1" applyAlignment="1">
      <alignment vertical="center" wrapText="1"/>
    </xf>
    <xf numFmtId="0" fontId="3" fillId="2" borderId="30" xfId="0" applyFont="1" applyFill="1" applyBorder="1" applyAlignment="1">
      <alignment vertical="top" wrapText="1"/>
    </xf>
    <xf numFmtId="0" fontId="3" fillId="0" borderId="31" xfId="0" applyFont="1" applyBorder="1" applyAlignment="1">
      <alignment wrapText="1"/>
    </xf>
    <xf numFmtId="0" fontId="3" fillId="2" borderId="30" xfId="0" applyFont="1" applyFill="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0" fillId="0" borderId="15" xfId="0" applyBorder="1" applyAlignment="1">
      <alignment wrapText="1"/>
    </xf>
    <xf numFmtId="0" fontId="3" fillId="2" borderId="4" xfId="0" applyFont="1" applyFill="1" applyBorder="1" applyAlignment="1">
      <alignment horizontal="left" wrapText="1"/>
    </xf>
    <xf numFmtId="0" fontId="3" fillId="2" borderId="16" xfId="0" applyFont="1" applyFill="1" applyBorder="1" applyAlignment="1">
      <alignment horizontal="left" wrapText="1"/>
    </xf>
    <xf numFmtId="0" fontId="3" fillId="2" borderId="28"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3" borderId="11" xfId="0" applyFont="1" applyFill="1"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wrapText="1"/>
    </xf>
    <xf numFmtId="0" fontId="3" fillId="0" borderId="32" xfId="0" applyFont="1" applyBorder="1" applyAlignment="1">
      <alignment wrapText="1"/>
    </xf>
    <xf numFmtId="0" fontId="0" fillId="0" borderId="34" xfId="0" applyBorder="1" applyAlignment="1">
      <alignment wrapText="1"/>
    </xf>
    <xf numFmtId="0" fontId="0" fillId="0" borderId="27" xfId="0" applyBorder="1" applyAlignment="1">
      <alignment wrapText="1"/>
    </xf>
    <xf numFmtId="0" fontId="3" fillId="2" borderId="16" xfId="0" applyFont="1" applyFill="1" applyBorder="1" applyAlignment="1">
      <alignment wrapText="1"/>
    </xf>
    <xf numFmtId="164" fontId="3" fillId="7" borderId="23" xfId="0" applyNumberFormat="1" applyFont="1" applyFill="1" applyBorder="1" applyAlignment="1">
      <alignment horizontal="center" vertical="center" textRotation="90"/>
    </xf>
    <xf numFmtId="0" fontId="0" fillId="0" borderId="5" xfId="0" applyBorder="1" applyAlignment="1">
      <alignment horizontal="center" vertical="center" textRotation="90"/>
    </xf>
    <xf numFmtId="0" fontId="0" fillId="7" borderId="2" xfId="0" applyFill="1" applyBorder="1" applyAlignment="1">
      <alignment horizontal="center" vertical="center" textRotation="90"/>
    </xf>
    <xf numFmtId="169" fontId="5" fillId="2" borderId="4" xfId="0" quotePrefix="1" applyNumberFormat="1" applyFont="1" applyFill="1" applyBorder="1" applyAlignment="1">
      <alignment vertical="center"/>
    </xf>
    <xf numFmtId="0" fontId="5" fillId="0" borderId="17" xfId="0" applyFont="1" applyBorder="1" applyAlignment="1"/>
    <xf numFmtId="0" fontId="5" fillId="0" borderId="16" xfId="0" applyFont="1" applyBorder="1" applyAlignment="1"/>
    <xf numFmtId="165" fontId="3" fillId="0" borderId="26" xfId="0" applyNumberFormat="1" applyFont="1" applyFill="1" applyBorder="1" applyAlignment="1">
      <alignment horizontal="center" textRotation="90"/>
    </xf>
    <xf numFmtId="167" fontId="3" fillId="0" borderId="9" xfId="0" applyNumberFormat="1" applyFont="1" applyFill="1" applyBorder="1" applyAlignment="1"/>
    <xf numFmtId="166" fontId="3" fillId="0" borderId="6" xfId="0" applyNumberFormat="1" applyFont="1" applyFill="1" applyBorder="1" applyAlignment="1"/>
    <xf numFmtId="167" fontId="3" fillId="0" borderId="9" xfId="0" applyNumberFormat="1" applyFont="1" applyFill="1" applyBorder="1" applyAlignment="1">
      <alignment horizontal="center" vertical="center"/>
    </xf>
    <xf numFmtId="167" fontId="3" fillId="0" borderId="6" xfId="0" applyNumberFormat="1" applyFont="1" applyFill="1" applyBorder="1" applyAlignment="1"/>
    <xf numFmtId="0" fontId="0" fillId="0" borderId="0" xfId="0" applyFill="1" applyBorder="1" applyAlignment="1"/>
    <xf numFmtId="167" fontId="3" fillId="0" borderId="6" xfId="0" applyNumberFormat="1" applyFont="1" applyFill="1" applyBorder="1" applyAlignment="1">
      <alignment horizontal="center" vertical="center"/>
    </xf>
    <xf numFmtId="170" fontId="3" fillId="0" borderId="9" xfId="0" applyNumberFormat="1" applyFont="1" applyFill="1" applyBorder="1" applyAlignment="1">
      <alignment horizontal="center" vertical="center"/>
    </xf>
    <xf numFmtId="166" fontId="3" fillId="0" borderId="0" xfId="0" applyNumberFormat="1" applyFont="1" applyFill="1" applyAlignment="1"/>
    <xf numFmtId="178" fontId="3" fillId="0" borderId="6" xfId="0" applyNumberFormat="1" applyFont="1" applyFill="1" applyBorder="1" applyAlignment="1"/>
    <xf numFmtId="169" fontId="3" fillId="0" borderId="5" xfId="0" applyNumberFormat="1" applyFont="1" applyFill="1" applyBorder="1" applyAlignment="1"/>
    <xf numFmtId="0" fontId="3" fillId="0" borderId="33" xfId="0" quotePrefix="1" applyFont="1" applyFill="1" applyBorder="1" applyAlignment="1">
      <alignment horizontal="center" vertical="center"/>
    </xf>
    <xf numFmtId="0" fontId="3" fillId="0" borderId="0" xfId="0" applyFont="1" applyFill="1" applyAlignment="1">
      <alignment wrapText="1"/>
    </xf>
    <xf numFmtId="0" fontId="0" fillId="0" borderId="0" xfId="0" applyFill="1" applyAlignment="1"/>
  </cellXfs>
  <cellStyles count="1">
    <cellStyle name="Standard" xfId="0" builtinId="0"/>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3"/>
  <sheetViews>
    <sheetView tabSelected="1" zoomScaleNormal="100" zoomScaleSheetLayoutView="75" workbookViewId="0">
      <pane xSplit="4" ySplit="2" topLeftCell="T57" activePane="bottomRight" state="frozen"/>
      <selection pane="topRight" activeCell="E1" sqref="E1"/>
      <selection pane="bottomLeft" activeCell="A3" sqref="A3"/>
      <selection pane="bottomRight" activeCell="D110" sqref="D110"/>
    </sheetView>
  </sheetViews>
  <sheetFormatPr baseColWidth="10" defaultColWidth="9.109375" defaultRowHeight="14.4" x14ac:dyDescent="0.3"/>
  <cols>
    <col min="1" max="1" width="12" style="23" customWidth="1"/>
    <col min="2" max="2" width="15.88671875" style="24" customWidth="1"/>
    <col min="3" max="3" width="6.109375" style="23" customWidth="1"/>
    <col min="4" max="4" width="44.33203125" style="23" customWidth="1"/>
    <col min="5" max="5" width="12" style="27" customWidth="1"/>
    <col min="6" max="6" width="5.5546875" style="27" customWidth="1"/>
    <col min="7" max="7" width="10.33203125" style="45" customWidth="1"/>
    <col min="8" max="8" width="6.5546875" style="45" bestFit="1" customWidth="1"/>
    <col min="9" max="9" width="6.5546875" style="45" customWidth="1"/>
    <col min="10" max="10" width="11.109375" style="45" customWidth="1"/>
    <col min="11" max="11" width="10.88671875" style="104" customWidth="1"/>
    <col min="12" max="12" width="10.5546875" style="104" customWidth="1"/>
    <col min="13" max="13" width="10.6640625" style="28" customWidth="1"/>
    <col min="14" max="14" width="8" style="28" customWidth="1"/>
    <col min="15" max="15" width="10" style="30" customWidth="1"/>
    <col min="16" max="16" width="10.5546875" style="29" customWidth="1"/>
    <col min="17" max="17" width="9.44140625" style="29" customWidth="1"/>
    <col min="18" max="18" width="5.44140625" style="29" customWidth="1"/>
    <col min="19" max="19" width="11" style="29" customWidth="1"/>
    <col min="20" max="20" width="7" style="30" customWidth="1"/>
    <col min="21" max="21" width="9.5546875" style="30" customWidth="1"/>
    <col min="22" max="22" width="10.44140625" customWidth="1"/>
    <col min="23" max="23" width="9.6640625" style="29" customWidth="1"/>
    <col min="24" max="24" width="10" style="29" customWidth="1"/>
    <col min="25" max="25" width="5" style="30" hidden="1" customWidth="1"/>
    <col min="26" max="26" width="11" style="29" customWidth="1"/>
    <col min="27" max="27" width="11" style="194" customWidth="1"/>
    <col min="28" max="29" width="9.88671875" style="30" customWidth="1"/>
    <col min="30" max="31" width="4.6640625" style="29" customWidth="1"/>
    <col min="32" max="32" width="9" style="29" bestFit="1" customWidth="1"/>
    <col min="33" max="33" width="9.88671875" style="30" customWidth="1"/>
    <col min="34" max="34" width="10.44140625" customWidth="1"/>
    <col min="35" max="35" width="9.109375" customWidth="1"/>
  </cols>
  <sheetData>
    <row r="1" spans="1:33" ht="20.25" customHeight="1" thickBot="1" x14ac:dyDescent="0.35">
      <c r="A1" s="260" t="s">
        <v>159</v>
      </c>
      <c r="B1" s="261"/>
      <c r="C1" s="261"/>
      <c r="D1" s="261"/>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3"/>
    </row>
    <row r="2" spans="1:33" ht="102" customHeight="1" thickBot="1" x14ac:dyDescent="0.35">
      <c r="A2" s="3"/>
      <c r="B2" s="4"/>
      <c r="C2" s="5"/>
      <c r="D2" s="5"/>
      <c r="E2" s="189" t="s">
        <v>27</v>
      </c>
      <c r="F2" s="189" t="s">
        <v>67</v>
      </c>
      <c r="G2" s="189" t="s">
        <v>66</v>
      </c>
      <c r="H2" s="189" t="s">
        <v>68</v>
      </c>
      <c r="I2" s="189" t="s">
        <v>116</v>
      </c>
      <c r="J2" s="189" t="s">
        <v>101</v>
      </c>
      <c r="K2" s="189" t="s">
        <v>100</v>
      </c>
      <c r="L2" s="210" t="s">
        <v>98</v>
      </c>
      <c r="M2" s="210" t="s">
        <v>23</v>
      </c>
      <c r="N2" s="210" t="s">
        <v>117</v>
      </c>
      <c r="O2" s="210" t="s">
        <v>15</v>
      </c>
      <c r="P2" s="210" t="s">
        <v>30</v>
      </c>
      <c r="Q2" s="210" t="s">
        <v>29</v>
      </c>
      <c r="R2" s="153" t="s">
        <v>125</v>
      </c>
      <c r="S2" s="210" t="s">
        <v>89</v>
      </c>
      <c r="T2" s="211" t="s">
        <v>118</v>
      </c>
      <c r="U2" s="211" t="s">
        <v>13</v>
      </c>
      <c r="V2" s="212" t="s">
        <v>140</v>
      </c>
      <c r="W2" s="153" t="s">
        <v>33</v>
      </c>
      <c r="X2" s="153" t="s">
        <v>26</v>
      </c>
      <c r="Y2" s="153" t="s">
        <v>0</v>
      </c>
      <c r="Z2" s="153" t="s">
        <v>31</v>
      </c>
      <c r="AA2" s="153" t="s">
        <v>0</v>
      </c>
      <c r="AB2" s="153" t="s">
        <v>145</v>
      </c>
      <c r="AC2" s="153" t="s">
        <v>151</v>
      </c>
      <c r="AD2" s="153" t="s">
        <v>32</v>
      </c>
      <c r="AE2" s="153" t="s">
        <v>124</v>
      </c>
      <c r="AF2" s="211" t="s">
        <v>16</v>
      </c>
      <c r="AG2" s="212" t="s">
        <v>28</v>
      </c>
    </row>
    <row r="3" spans="1:33" s="2" customFormat="1" ht="123" customHeight="1" thickBot="1" x14ac:dyDescent="0.35">
      <c r="A3" s="25" t="s">
        <v>62</v>
      </c>
      <c r="B3" s="6"/>
      <c r="C3" s="7"/>
      <c r="D3" s="7"/>
      <c r="E3" s="51" t="s">
        <v>63</v>
      </c>
      <c r="F3" s="50" t="s">
        <v>63</v>
      </c>
      <c r="G3" s="51" t="s">
        <v>63</v>
      </c>
      <c r="H3" s="51" t="s">
        <v>129</v>
      </c>
      <c r="I3" s="51" t="s">
        <v>63</v>
      </c>
      <c r="J3" s="52" t="s">
        <v>99</v>
      </c>
      <c r="K3" s="51" t="s">
        <v>64</v>
      </c>
      <c r="L3" s="52" t="s">
        <v>99</v>
      </c>
      <c r="M3" s="171" t="s">
        <v>64</v>
      </c>
      <c r="N3" s="52" t="s">
        <v>64</v>
      </c>
      <c r="O3" s="52" t="s">
        <v>64</v>
      </c>
      <c r="P3" s="53" t="s">
        <v>65</v>
      </c>
      <c r="Q3" s="53" t="s">
        <v>144</v>
      </c>
      <c r="R3" s="52" t="s">
        <v>99</v>
      </c>
      <c r="S3" s="52" t="s">
        <v>64</v>
      </c>
      <c r="T3" s="52" t="s">
        <v>99</v>
      </c>
      <c r="U3" s="52" t="s">
        <v>80</v>
      </c>
      <c r="V3" s="54" t="s">
        <v>64</v>
      </c>
      <c r="W3" s="51" t="s">
        <v>63</v>
      </c>
      <c r="X3" s="52" t="s">
        <v>64</v>
      </c>
      <c r="Y3" s="52" t="s">
        <v>129</v>
      </c>
      <c r="Z3" s="52" t="s">
        <v>64</v>
      </c>
      <c r="AA3" s="275" t="s">
        <v>64</v>
      </c>
      <c r="AB3" s="53" t="s">
        <v>64</v>
      </c>
      <c r="AC3" s="52" t="s">
        <v>99</v>
      </c>
      <c r="AD3" s="184" t="s">
        <v>63</v>
      </c>
      <c r="AE3" s="52" t="s">
        <v>63</v>
      </c>
      <c r="AF3" s="52" t="s">
        <v>132</v>
      </c>
      <c r="AG3" s="54" t="s">
        <v>64</v>
      </c>
    </row>
    <row r="4" spans="1:33" ht="30" customHeight="1" x14ac:dyDescent="0.3">
      <c r="A4" s="8" t="s">
        <v>39</v>
      </c>
      <c r="B4" s="9" t="s">
        <v>90</v>
      </c>
      <c r="C4" s="10"/>
      <c r="D4" s="10"/>
      <c r="E4" s="55"/>
      <c r="F4" s="216" t="s">
        <v>46</v>
      </c>
      <c r="G4" s="191"/>
      <c r="H4" s="216" t="s">
        <v>46</v>
      </c>
      <c r="I4" s="269" t="s">
        <v>46</v>
      </c>
      <c r="J4" s="117"/>
      <c r="K4" s="101"/>
      <c r="L4" s="127"/>
      <c r="M4" s="163"/>
      <c r="N4" s="172"/>
      <c r="O4" s="112"/>
      <c r="P4" s="55"/>
      <c r="Q4" s="55"/>
      <c r="R4" s="216" t="s">
        <v>146</v>
      </c>
      <c r="S4" s="139"/>
      <c r="T4" s="269" t="s">
        <v>46</v>
      </c>
      <c r="U4" s="56"/>
      <c r="V4" s="56"/>
      <c r="W4" s="58"/>
      <c r="X4" s="91"/>
      <c r="Y4" s="216" t="s">
        <v>128</v>
      </c>
      <c r="Z4" s="57"/>
      <c r="AA4" s="276">
        <v>1000</v>
      </c>
      <c r="AB4" s="183"/>
      <c r="AC4" s="197"/>
      <c r="AD4" s="219" t="s">
        <v>136</v>
      </c>
      <c r="AE4" s="216" t="s">
        <v>46</v>
      </c>
      <c r="AF4" s="90"/>
      <c r="AG4" s="60"/>
    </row>
    <row r="5" spans="1:33" ht="15" hidden="1" customHeight="1" x14ac:dyDescent="0.25">
      <c r="A5" s="11"/>
      <c r="B5" s="12" t="s">
        <v>60</v>
      </c>
      <c r="C5" s="13"/>
      <c r="D5" s="13"/>
      <c r="E5" s="61"/>
      <c r="F5" s="217"/>
      <c r="G5" s="80"/>
      <c r="H5" s="217"/>
      <c r="I5" s="232"/>
      <c r="J5" s="118"/>
      <c r="K5" s="102"/>
      <c r="L5" s="128"/>
      <c r="M5" s="164"/>
      <c r="N5" s="164"/>
      <c r="O5" s="55"/>
      <c r="P5" s="61"/>
      <c r="Q5" s="61"/>
      <c r="R5" s="217"/>
      <c r="S5" s="140"/>
      <c r="T5" s="232"/>
      <c r="U5" s="62"/>
      <c r="V5" s="62"/>
      <c r="W5" s="64"/>
      <c r="X5" s="131"/>
      <c r="Y5" s="217"/>
      <c r="Z5" s="63"/>
      <c r="AA5" s="200"/>
      <c r="AB5" s="185"/>
      <c r="AC5" s="197"/>
      <c r="AD5" s="220"/>
      <c r="AE5" s="217"/>
      <c r="AF5" s="135"/>
      <c r="AG5" s="65"/>
    </row>
    <row r="6" spans="1:33" x14ac:dyDescent="0.3">
      <c r="A6" s="251" t="s">
        <v>22</v>
      </c>
      <c r="B6" s="237" t="s">
        <v>18</v>
      </c>
      <c r="C6" s="222" t="s">
        <v>79</v>
      </c>
      <c r="D6" s="223"/>
      <c r="E6" s="92"/>
      <c r="F6" s="217"/>
      <c r="G6" s="80"/>
      <c r="H6" s="217"/>
      <c r="I6" s="232"/>
      <c r="J6" s="118"/>
      <c r="K6" s="72">
        <v>1700</v>
      </c>
      <c r="L6" s="128"/>
      <c r="M6" s="165">
        <v>24</v>
      </c>
      <c r="N6" s="173"/>
      <c r="O6" s="77">
        <v>200</v>
      </c>
      <c r="P6" s="66"/>
      <c r="Q6" s="55">
        <v>50</v>
      </c>
      <c r="R6" s="217"/>
      <c r="S6" s="66">
        <f>50000*S75</f>
        <v>366</v>
      </c>
      <c r="T6" s="232"/>
      <c r="U6" s="62"/>
      <c r="V6" s="62"/>
      <c r="W6" s="67"/>
      <c r="X6" s="131"/>
      <c r="Y6" s="217"/>
      <c r="Z6" s="57"/>
      <c r="AA6" s="277"/>
      <c r="AB6" s="183"/>
      <c r="AC6" s="197"/>
      <c r="AD6" s="220"/>
      <c r="AE6" s="217"/>
      <c r="AF6" s="135"/>
      <c r="AG6" s="60"/>
    </row>
    <row r="7" spans="1:33" x14ac:dyDescent="0.3">
      <c r="A7" s="233"/>
      <c r="B7" s="238"/>
      <c r="C7" s="224" t="s">
        <v>77</v>
      </c>
      <c r="D7" s="225"/>
      <c r="E7" s="68"/>
      <c r="F7" s="217"/>
      <c r="G7" s="80"/>
      <c r="H7" s="217"/>
      <c r="I7" s="232"/>
      <c r="J7" s="66">
        <f>J75*50</f>
        <v>6.7125000000000004</v>
      </c>
      <c r="K7" s="102"/>
      <c r="L7" s="128"/>
      <c r="M7" s="166"/>
      <c r="N7" s="164"/>
      <c r="O7" s="55"/>
      <c r="P7" s="68"/>
      <c r="Q7" s="68"/>
      <c r="R7" s="217"/>
      <c r="S7" s="140"/>
      <c r="T7" s="232"/>
      <c r="U7" s="62"/>
      <c r="V7" s="62"/>
      <c r="W7" s="66">
        <v>100</v>
      </c>
      <c r="X7" s="131"/>
      <c r="Y7" s="217"/>
      <c r="Z7" s="57"/>
      <c r="AA7" s="277"/>
      <c r="AB7" s="183"/>
      <c r="AC7" s="197"/>
      <c r="AD7" s="220"/>
      <c r="AE7" s="217"/>
      <c r="AF7" s="135"/>
      <c r="AG7" s="60"/>
    </row>
    <row r="8" spans="1:33" x14ac:dyDescent="0.3">
      <c r="A8" s="233"/>
      <c r="B8" s="239"/>
      <c r="C8" s="224" t="s">
        <v>78</v>
      </c>
      <c r="D8" s="225"/>
      <c r="E8" s="68"/>
      <c r="F8" s="217"/>
      <c r="G8" s="80"/>
      <c r="H8" s="217"/>
      <c r="I8" s="232"/>
      <c r="J8" s="120"/>
      <c r="K8" s="102"/>
      <c r="L8" s="128"/>
      <c r="M8" s="166"/>
      <c r="N8" s="164"/>
      <c r="O8" s="55"/>
      <c r="P8" s="68"/>
      <c r="Q8" s="68"/>
      <c r="R8" s="217"/>
      <c r="S8" s="140"/>
      <c r="T8" s="232"/>
      <c r="U8" s="62"/>
      <c r="V8" s="62"/>
      <c r="W8" s="66">
        <v>200</v>
      </c>
      <c r="X8" s="131"/>
      <c r="Y8" s="217"/>
      <c r="Z8" s="57"/>
      <c r="AA8" s="277"/>
      <c r="AB8" s="183"/>
      <c r="AC8" s="197"/>
      <c r="AD8" s="220"/>
      <c r="AE8" s="217"/>
      <c r="AF8" s="135"/>
      <c r="AG8" s="60"/>
    </row>
    <row r="9" spans="1:33" x14ac:dyDescent="0.3">
      <c r="A9" s="233"/>
      <c r="B9" s="248"/>
      <c r="C9" s="224" t="s">
        <v>108</v>
      </c>
      <c r="D9" s="254"/>
      <c r="E9" s="68"/>
      <c r="F9" s="217"/>
      <c r="G9" s="80"/>
      <c r="H9" s="217"/>
      <c r="I9" s="232"/>
      <c r="J9" s="66">
        <f>J75*100</f>
        <v>13.425000000000001</v>
      </c>
      <c r="K9" s="116"/>
      <c r="L9" s="128"/>
      <c r="M9" s="166"/>
      <c r="N9" s="164"/>
      <c r="O9" s="55"/>
      <c r="P9" s="68"/>
      <c r="Q9" s="68"/>
      <c r="R9" s="217"/>
      <c r="S9" s="140"/>
      <c r="T9" s="232"/>
      <c r="U9" s="62"/>
      <c r="V9" s="62"/>
      <c r="W9" s="55"/>
      <c r="X9" s="131"/>
      <c r="Y9" s="217"/>
      <c r="Z9" s="57"/>
      <c r="AA9" s="277"/>
      <c r="AB9" s="183"/>
      <c r="AC9" s="197"/>
      <c r="AD9" s="220"/>
      <c r="AE9" s="217"/>
      <c r="AF9" s="135"/>
      <c r="AG9" s="60"/>
    </row>
    <row r="10" spans="1:33" x14ac:dyDescent="0.3">
      <c r="A10" s="233"/>
      <c r="B10" s="248"/>
      <c r="C10" s="224" t="s">
        <v>109</v>
      </c>
      <c r="D10" s="254"/>
      <c r="E10" s="68"/>
      <c r="F10" s="217"/>
      <c r="G10" s="80"/>
      <c r="H10" s="217"/>
      <c r="I10" s="232"/>
      <c r="J10" s="66">
        <f>J75*200</f>
        <v>26.85</v>
      </c>
      <c r="K10" s="116"/>
      <c r="L10" s="128"/>
      <c r="M10" s="166"/>
      <c r="N10" s="164"/>
      <c r="O10" s="55"/>
      <c r="P10" s="68"/>
      <c r="Q10" s="68"/>
      <c r="R10" s="217"/>
      <c r="S10" s="140"/>
      <c r="T10" s="232"/>
      <c r="U10" s="62"/>
      <c r="V10" s="62"/>
      <c r="W10" s="55"/>
      <c r="X10" s="131"/>
      <c r="Y10" s="217"/>
      <c r="Z10" s="57"/>
      <c r="AA10" s="277"/>
      <c r="AB10" s="183"/>
      <c r="AC10" s="197"/>
      <c r="AD10" s="220"/>
      <c r="AE10" s="217"/>
      <c r="AF10" s="135"/>
      <c r="AG10" s="60"/>
    </row>
    <row r="11" spans="1:33" x14ac:dyDescent="0.3">
      <c r="A11" s="233"/>
      <c r="B11" s="248"/>
      <c r="C11" s="224" t="s">
        <v>110</v>
      </c>
      <c r="D11" s="254"/>
      <c r="E11" s="68"/>
      <c r="F11" s="217"/>
      <c r="G11" s="80"/>
      <c r="H11" s="217"/>
      <c r="I11" s="232"/>
      <c r="J11" s="66">
        <f>J75*500</f>
        <v>67.125</v>
      </c>
      <c r="K11" s="116"/>
      <c r="L11" s="128"/>
      <c r="M11" s="166"/>
      <c r="N11" s="164"/>
      <c r="O11" s="55"/>
      <c r="P11" s="68"/>
      <c r="Q11" s="68"/>
      <c r="R11" s="217"/>
      <c r="S11" s="140"/>
      <c r="T11" s="232"/>
      <c r="U11" s="62"/>
      <c r="V11" s="62"/>
      <c r="W11" s="55"/>
      <c r="X11" s="131"/>
      <c r="Y11" s="217"/>
      <c r="Z11" s="57"/>
      <c r="AA11" s="277"/>
      <c r="AB11" s="183"/>
      <c r="AC11" s="197"/>
      <c r="AD11" s="220"/>
      <c r="AE11" s="217"/>
      <c r="AF11" s="135"/>
      <c r="AG11" s="60"/>
    </row>
    <row r="12" spans="1:33" x14ac:dyDescent="0.3">
      <c r="A12" s="233"/>
      <c r="B12" s="248"/>
      <c r="C12" s="224" t="s">
        <v>111</v>
      </c>
      <c r="D12" s="254"/>
      <c r="E12" s="68"/>
      <c r="F12" s="217"/>
      <c r="G12" s="80"/>
      <c r="H12" s="217"/>
      <c r="I12" s="232"/>
      <c r="J12" s="66">
        <f>J75*8000</f>
        <v>1074</v>
      </c>
      <c r="K12" s="116"/>
      <c r="L12" s="128"/>
      <c r="M12" s="166"/>
      <c r="N12" s="164"/>
      <c r="O12" s="55"/>
      <c r="P12" s="68"/>
      <c r="Q12" s="68"/>
      <c r="R12" s="217"/>
      <c r="S12" s="140"/>
      <c r="T12" s="232"/>
      <c r="U12" s="62"/>
      <c r="V12" s="62"/>
      <c r="W12" s="55"/>
      <c r="X12" s="131"/>
      <c r="Y12" s="217"/>
      <c r="Z12" s="57"/>
      <c r="AA12" s="277"/>
      <c r="AB12" s="183"/>
      <c r="AC12" s="197"/>
      <c r="AD12" s="220"/>
      <c r="AE12" s="217"/>
      <c r="AF12" s="135"/>
      <c r="AG12" s="60"/>
    </row>
    <row r="13" spans="1:33" x14ac:dyDescent="0.3">
      <c r="A13" s="233"/>
      <c r="B13" s="248"/>
      <c r="C13" s="229" t="s">
        <v>112</v>
      </c>
      <c r="D13" s="267"/>
      <c r="E13" s="68"/>
      <c r="F13" s="217"/>
      <c r="G13" s="80"/>
      <c r="H13" s="217"/>
      <c r="I13" s="232"/>
      <c r="J13" s="66">
        <f>J75*18000</f>
        <v>2416.5</v>
      </c>
      <c r="K13" s="116"/>
      <c r="L13" s="128"/>
      <c r="M13" s="166"/>
      <c r="N13" s="164"/>
      <c r="O13" s="55"/>
      <c r="P13" s="68"/>
      <c r="Q13" s="68"/>
      <c r="R13" s="217"/>
      <c r="S13" s="140"/>
      <c r="T13" s="232"/>
      <c r="U13" s="62"/>
      <c r="V13" s="62"/>
      <c r="W13" s="55"/>
      <c r="X13" s="131"/>
      <c r="Y13" s="217"/>
      <c r="Z13" s="57"/>
      <c r="AA13" s="277"/>
      <c r="AB13" s="183"/>
      <c r="AC13" s="197"/>
      <c r="AD13" s="220"/>
      <c r="AE13" s="217"/>
      <c r="AF13" s="135"/>
      <c r="AG13" s="60"/>
    </row>
    <row r="14" spans="1:33" x14ac:dyDescent="0.3">
      <c r="A14" s="252"/>
      <c r="B14" s="14"/>
      <c r="C14" s="224" t="s">
        <v>55</v>
      </c>
      <c r="D14" s="225"/>
      <c r="E14" s="68"/>
      <c r="F14" s="217"/>
      <c r="G14" s="80"/>
      <c r="H14" s="217"/>
      <c r="I14" s="232"/>
      <c r="J14" s="120"/>
      <c r="K14" s="102"/>
      <c r="L14" s="128"/>
      <c r="M14" s="166"/>
      <c r="N14" s="164"/>
      <c r="O14" s="55"/>
      <c r="P14" s="68"/>
      <c r="Q14" s="68"/>
      <c r="R14" s="217"/>
      <c r="S14" s="140"/>
      <c r="T14" s="232"/>
      <c r="U14" s="59"/>
      <c r="V14" s="59"/>
      <c r="W14" s="67"/>
      <c r="X14" s="131"/>
      <c r="Y14" s="217"/>
      <c r="Z14" s="57"/>
      <c r="AA14" s="278">
        <v>250</v>
      </c>
      <c r="AB14" s="183"/>
      <c r="AC14" s="197"/>
      <c r="AD14" s="220"/>
      <c r="AE14" s="217"/>
      <c r="AF14" s="135"/>
      <c r="AG14" s="60"/>
    </row>
    <row r="15" spans="1:33" ht="15" hidden="1" customHeight="1" x14ac:dyDescent="0.25">
      <c r="A15" s="252"/>
      <c r="B15" s="14"/>
      <c r="C15" s="224" t="s">
        <v>42</v>
      </c>
      <c r="D15" s="225"/>
      <c r="E15" s="55"/>
      <c r="F15" s="217"/>
      <c r="G15" s="80"/>
      <c r="H15" s="217"/>
      <c r="I15" s="232"/>
      <c r="J15" s="120"/>
      <c r="K15" s="102"/>
      <c r="L15" s="128"/>
      <c r="M15" s="166"/>
      <c r="N15" s="164"/>
      <c r="O15" s="77"/>
      <c r="P15" s="55"/>
      <c r="Q15" s="55"/>
      <c r="R15" s="217"/>
      <c r="S15" s="140"/>
      <c r="T15" s="232"/>
      <c r="U15" s="59"/>
      <c r="V15" s="56"/>
      <c r="W15" s="67"/>
      <c r="X15" s="131"/>
      <c r="Y15" s="217"/>
      <c r="Z15" s="57"/>
      <c r="AA15" s="277"/>
      <c r="AB15" s="183"/>
      <c r="AC15" s="197"/>
      <c r="AD15" s="220"/>
      <c r="AE15" s="217"/>
      <c r="AF15" s="135"/>
      <c r="AG15" s="60"/>
    </row>
    <row r="16" spans="1:33" ht="15" hidden="1" customHeight="1" x14ac:dyDescent="0.25">
      <c r="A16" s="252"/>
      <c r="B16" s="12"/>
      <c r="C16" s="229" t="s">
        <v>43</v>
      </c>
      <c r="D16" s="230"/>
      <c r="E16" s="55"/>
      <c r="F16" s="217"/>
      <c r="G16" s="80"/>
      <c r="H16" s="217"/>
      <c r="I16" s="232"/>
      <c r="J16" s="120"/>
      <c r="K16" s="102"/>
      <c r="L16" s="128"/>
      <c r="M16" s="166"/>
      <c r="N16" s="164"/>
      <c r="O16" s="92"/>
      <c r="P16" s="55"/>
      <c r="Q16" s="55"/>
      <c r="R16" s="217"/>
      <c r="S16" s="140"/>
      <c r="T16" s="232"/>
      <c r="U16" s="59"/>
      <c r="V16" s="62"/>
      <c r="W16" s="57"/>
      <c r="X16" s="131"/>
      <c r="Y16" s="217"/>
      <c r="Z16" s="57"/>
      <c r="AA16" s="277"/>
      <c r="AB16" s="183"/>
      <c r="AC16" s="197"/>
      <c r="AD16" s="220"/>
      <c r="AE16" s="217"/>
      <c r="AF16" s="135"/>
      <c r="AG16" s="60"/>
    </row>
    <row r="17" spans="1:33" ht="15" hidden="1" customHeight="1" x14ac:dyDescent="0.25">
      <c r="A17" s="253"/>
      <c r="B17" s="241" t="s">
        <v>83</v>
      </c>
      <c r="C17" s="264"/>
      <c r="D17" s="242"/>
      <c r="E17" s="68"/>
      <c r="F17" s="217"/>
      <c r="G17" s="80"/>
      <c r="H17" s="217"/>
      <c r="I17" s="232"/>
      <c r="J17" s="120"/>
      <c r="K17" s="102"/>
      <c r="L17" s="128"/>
      <c r="M17" s="166"/>
      <c r="N17" s="164"/>
      <c r="O17" s="77"/>
      <c r="P17" s="68"/>
      <c r="Q17" s="68"/>
      <c r="R17" s="217"/>
      <c r="S17" s="140"/>
      <c r="T17" s="232"/>
      <c r="U17" s="59"/>
      <c r="V17" s="62"/>
      <c r="W17" s="63"/>
      <c r="X17" s="131"/>
      <c r="Y17" s="217"/>
      <c r="Z17" s="57"/>
      <c r="AA17" s="277"/>
      <c r="AB17" s="183"/>
      <c r="AC17" s="197"/>
      <c r="AD17" s="220"/>
      <c r="AE17" s="217"/>
      <c r="AF17" s="135"/>
      <c r="AG17" s="60"/>
    </row>
    <row r="18" spans="1:33" ht="15" hidden="1" customHeight="1" x14ac:dyDescent="0.25">
      <c r="A18" s="245" t="s">
        <v>49</v>
      </c>
      <c r="B18" s="15" t="s">
        <v>18</v>
      </c>
      <c r="C18" s="16"/>
      <c r="D18" s="17"/>
      <c r="E18" s="69"/>
      <c r="F18" s="217"/>
      <c r="G18" s="80"/>
      <c r="H18" s="217"/>
      <c r="I18" s="232"/>
      <c r="J18" s="120"/>
      <c r="K18" s="102"/>
      <c r="L18" s="128"/>
      <c r="M18" s="166"/>
      <c r="N18" s="164"/>
      <c r="O18" s="66"/>
      <c r="P18" s="69"/>
      <c r="Q18" s="69"/>
      <c r="R18" s="217"/>
      <c r="S18" s="140"/>
      <c r="T18" s="232"/>
      <c r="U18" s="62"/>
      <c r="V18" s="62"/>
      <c r="W18" s="67"/>
      <c r="X18" s="131"/>
      <c r="Y18" s="217"/>
      <c r="Z18" s="70"/>
      <c r="AA18" s="277"/>
      <c r="AB18" s="183"/>
      <c r="AC18" s="197"/>
      <c r="AD18" s="220"/>
      <c r="AE18" s="217"/>
      <c r="AF18" s="135"/>
      <c r="AG18" s="60"/>
    </row>
    <row r="19" spans="1:33" ht="15" hidden="1" customHeight="1" x14ac:dyDescent="0.25">
      <c r="A19" s="246"/>
      <c r="B19" s="14"/>
      <c r="C19" s="224" t="s">
        <v>50</v>
      </c>
      <c r="D19" s="225"/>
      <c r="E19" s="68"/>
      <c r="F19" s="217"/>
      <c r="G19" s="80"/>
      <c r="H19" s="217"/>
      <c r="I19" s="232"/>
      <c r="J19" s="120"/>
      <c r="K19" s="102"/>
      <c r="L19" s="128"/>
      <c r="M19" s="166"/>
      <c r="N19" s="164"/>
      <c r="O19" s="66"/>
      <c r="P19" s="68"/>
      <c r="Q19" s="68"/>
      <c r="R19" s="217"/>
      <c r="S19" s="140"/>
      <c r="T19" s="232"/>
      <c r="U19" s="62"/>
      <c r="V19" s="62"/>
      <c r="W19" s="67"/>
      <c r="X19" s="131"/>
      <c r="Y19" s="217"/>
      <c r="Z19" s="57"/>
      <c r="AA19" s="277"/>
      <c r="AB19" s="183"/>
      <c r="AC19" s="197"/>
      <c r="AD19" s="220"/>
      <c r="AE19" s="217"/>
      <c r="AF19" s="135"/>
      <c r="AG19" s="60"/>
    </row>
    <row r="20" spans="1:33" ht="15" hidden="1" customHeight="1" x14ac:dyDescent="0.25">
      <c r="A20" s="247"/>
      <c r="B20" s="14"/>
      <c r="C20" s="224" t="s">
        <v>51</v>
      </c>
      <c r="D20" s="225"/>
      <c r="E20" s="68"/>
      <c r="F20" s="217"/>
      <c r="G20" s="80"/>
      <c r="H20" s="217"/>
      <c r="I20" s="232"/>
      <c r="J20" s="120"/>
      <c r="K20" s="102"/>
      <c r="L20" s="128"/>
      <c r="M20" s="166"/>
      <c r="N20" s="164"/>
      <c r="O20" s="66"/>
      <c r="P20" s="68"/>
      <c r="Q20" s="68"/>
      <c r="R20" s="217"/>
      <c r="S20" s="140"/>
      <c r="T20" s="232"/>
      <c r="U20" s="62"/>
      <c r="V20" s="62"/>
      <c r="W20" s="71"/>
      <c r="X20" s="131"/>
      <c r="Y20" s="217"/>
      <c r="Z20" s="57"/>
      <c r="AA20" s="277"/>
      <c r="AB20" s="183"/>
      <c r="AC20" s="197"/>
      <c r="AD20" s="220"/>
      <c r="AE20" s="217"/>
      <c r="AF20" s="135"/>
      <c r="AG20" s="60"/>
    </row>
    <row r="21" spans="1:33" x14ac:dyDescent="0.3">
      <c r="A21" s="249" t="s">
        <v>3</v>
      </c>
      <c r="B21" s="129" t="s">
        <v>74</v>
      </c>
      <c r="C21" s="16"/>
      <c r="D21" s="17"/>
      <c r="E21" s="66">
        <v>69</v>
      </c>
      <c r="F21" s="217"/>
      <c r="G21" s="80"/>
      <c r="H21" s="217"/>
      <c r="I21" s="232"/>
      <c r="J21" s="66">
        <f>J75*1000</f>
        <v>134.25</v>
      </c>
      <c r="K21" s="102"/>
      <c r="L21" s="128"/>
      <c r="M21" s="165">
        <v>4350</v>
      </c>
      <c r="N21" s="165"/>
      <c r="O21" s="66">
        <v>2500</v>
      </c>
      <c r="P21" s="66">
        <v>1000</v>
      </c>
      <c r="Q21" s="72"/>
      <c r="R21" s="217"/>
      <c r="S21" s="66">
        <f>250000*S75</f>
        <v>1830</v>
      </c>
      <c r="T21" s="232"/>
      <c r="U21" s="72"/>
      <c r="V21" s="62"/>
      <c r="W21" s="73">
        <v>750</v>
      </c>
      <c r="X21" s="131"/>
      <c r="Y21" s="217"/>
      <c r="Z21" s="66">
        <f>25000*Z75</f>
        <v>2468.5</v>
      </c>
      <c r="AA21" s="279"/>
      <c r="AB21" s="183"/>
      <c r="AC21" s="66">
        <v>120</v>
      </c>
      <c r="AD21" s="220"/>
      <c r="AE21" s="217"/>
      <c r="AF21" s="149"/>
      <c r="AG21" s="65"/>
    </row>
    <row r="22" spans="1:33" s="1" customFormat="1" ht="15" customHeight="1" x14ac:dyDescent="0.3">
      <c r="A22" s="250"/>
      <c r="B22" s="15" t="s">
        <v>2</v>
      </c>
      <c r="C22" s="108"/>
      <c r="D22" s="17"/>
      <c r="E22" s="68"/>
      <c r="F22" s="217"/>
      <c r="G22" s="80"/>
      <c r="H22" s="217"/>
      <c r="I22" s="232"/>
      <c r="J22" s="121"/>
      <c r="K22" s="102"/>
      <c r="L22" s="128"/>
      <c r="M22" s="166"/>
      <c r="N22" s="164"/>
      <c r="O22" s="92"/>
      <c r="P22" s="68"/>
      <c r="Q22" s="68"/>
      <c r="R22" s="217"/>
      <c r="S22" s="140"/>
      <c r="T22" s="232"/>
      <c r="U22" s="68"/>
      <c r="V22" s="157">
        <v>500</v>
      </c>
      <c r="W22" s="67"/>
      <c r="X22" s="73">
        <v>500</v>
      </c>
      <c r="Y22" s="217"/>
      <c r="Z22" s="76"/>
      <c r="AA22" s="280"/>
      <c r="AB22" s="183"/>
      <c r="AC22" s="197"/>
      <c r="AD22" s="220"/>
      <c r="AE22" s="217"/>
      <c r="AF22" s="150">
        <f>5000*AF75</f>
        <v>478.29999999999995</v>
      </c>
      <c r="AG22" s="152">
        <f>60*AG75</f>
        <v>54.776399999999995</v>
      </c>
    </row>
    <row r="23" spans="1:33" ht="13.5" hidden="1" customHeight="1" x14ac:dyDescent="0.25">
      <c r="A23" s="250"/>
      <c r="B23" s="12"/>
      <c r="C23" s="229" t="s">
        <v>17</v>
      </c>
      <c r="D23" s="230"/>
      <c r="E23" s="61"/>
      <c r="F23" s="217"/>
      <c r="G23" s="80"/>
      <c r="H23" s="217"/>
      <c r="I23" s="232"/>
      <c r="J23" s="121"/>
      <c r="K23" s="102"/>
      <c r="L23" s="128"/>
      <c r="M23" s="166"/>
      <c r="N23" s="164"/>
      <c r="O23" s="55"/>
      <c r="P23" s="61"/>
      <c r="Q23" s="61"/>
      <c r="R23" s="217"/>
      <c r="S23" s="140"/>
      <c r="T23" s="232"/>
      <c r="U23" s="61"/>
      <c r="V23" s="157">
        <v>500</v>
      </c>
      <c r="W23" s="71"/>
      <c r="X23" s="131"/>
      <c r="Y23" s="217"/>
      <c r="Z23" s="63"/>
      <c r="AA23" s="277"/>
      <c r="AB23" s="183"/>
      <c r="AC23" s="197"/>
      <c r="AD23" s="220"/>
      <c r="AE23" s="217"/>
      <c r="AF23" s="151">
        <v>510</v>
      </c>
      <c r="AG23" s="65"/>
    </row>
    <row r="24" spans="1:33" ht="15" customHeight="1" x14ac:dyDescent="0.3">
      <c r="A24" s="250"/>
      <c r="B24" s="129" t="s">
        <v>121</v>
      </c>
      <c r="C24" s="125"/>
      <c r="D24" s="126"/>
      <c r="E24" s="68"/>
      <c r="F24" s="217"/>
      <c r="G24" s="80"/>
      <c r="H24" s="217"/>
      <c r="I24" s="232"/>
      <c r="J24" s="128"/>
      <c r="K24" s="66">
        <v>1000</v>
      </c>
      <c r="L24" s="128"/>
      <c r="M24" s="137"/>
      <c r="N24" s="164"/>
      <c r="O24" s="55"/>
      <c r="P24" s="68"/>
      <c r="Q24" s="68"/>
      <c r="R24" s="217"/>
      <c r="S24" s="140"/>
      <c r="T24" s="232"/>
      <c r="U24" s="67"/>
      <c r="V24" s="157">
        <v>500</v>
      </c>
      <c r="W24" s="128"/>
      <c r="X24" s="131"/>
      <c r="Y24" s="217"/>
      <c r="Z24" s="73"/>
      <c r="AA24" s="281"/>
      <c r="AB24" s="186"/>
      <c r="AC24" s="198"/>
      <c r="AD24" s="220"/>
      <c r="AE24" s="217"/>
      <c r="AF24" s="150">
        <f>5000*AF75</f>
        <v>478.29999999999995</v>
      </c>
      <c r="AG24" s="60"/>
    </row>
    <row r="25" spans="1:33" ht="15" customHeight="1" x14ac:dyDescent="0.3">
      <c r="A25" s="250"/>
      <c r="B25" s="257" t="s">
        <v>1</v>
      </c>
      <c r="C25" s="222" t="s">
        <v>114</v>
      </c>
      <c r="D25" s="266"/>
      <c r="E25" s="68"/>
      <c r="F25" s="217"/>
      <c r="G25" s="80"/>
      <c r="H25" s="217"/>
      <c r="I25" s="232"/>
      <c r="J25" s="66">
        <f>J75*100</f>
        <v>13.425000000000001</v>
      </c>
      <c r="K25" s="116"/>
      <c r="L25" s="128"/>
      <c r="M25" s="137"/>
      <c r="N25" s="164"/>
      <c r="O25" s="55"/>
      <c r="P25" s="68"/>
      <c r="Q25" s="68"/>
      <c r="R25" s="217"/>
      <c r="S25" s="140"/>
      <c r="T25" s="232"/>
      <c r="U25" s="68"/>
      <c r="V25" s="109"/>
      <c r="W25" s="67"/>
      <c r="X25" s="131"/>
      <c r="Y25" s="217"/>
      <c r="Z25" s="57"/>
      <c r="AA25" s="277"/>
      <c r="AB25" s="183"/>
      <c r="AC25" s="197"/>
      <c r="AD25" s="220"/>
      <c r="AE25" s="217"/>
      <c r="AF25" s="150">
        <f>500*AF75</f>
        <v>47.83</v>
      </c>
      <c r="AG25" s="60"/>
    </row>
    <row r="26" spans="1:33" ht="15" customHeight="1" x14ac:dyDescent="0.3">
      <c r="A26" s="250"/>
      <c r="B26" s="258"/>
      <c r="C26" s="224" t="s">
        <v>115</v>
      </c>
      <c r="D26" s="254"/>
      <c r="E26" s="68"/>
      <c r="F26" s="217"/>
      <c r="G26" s="80"/>
      <c r="H26" s="217"/>
      <c r="I26" s="232"/>
      <c r="J26" s="66">
        <f>J75*5000</f>
        <v>671.25</v>
      </c>
      <c r="K26" s="116"/>
      <c r="L26" s="128"/>
      <c r="M26" s="137"/>
      <c r="N26" s="164"/>
      <c r="O26" s="55"/>
      <c r="P26" s="68"/>
      <c r="Q26" s="68"/>
      <c r="R26" s="217"/>
      <c r="S26" s="140"/>
      <c r="T26" s="232"/>
      <c r="U26" s="68"/>
      <c r="V26" s="109"/>
      <c r="W26" s="67"/>
      <c r="X26" s="131"/>
      <c r="Y26" s="217"/>
      <c r="Z26" s="57"/>
      <c r="AA26" s="277"/>
      <c r="AB26" s="183"/>
      <c r="AC26" s="197"/>
      <c r="AD26" s="220"/>
      <c r="AE26" s="217"/>
      <c r="AF26" s="150">
        <f>500*AF75</f>
        <v>47.83</v>
      </c>
      <c r="AG26" s="60"/>
    </row>
    <row r="27" spans="1:33" s="1" customFormat="1" x14ac:dyDescent="0.3">
      <c r="A27" s="250"/>
      <c r="B27" s="258"/>
      <c r="C27" s="224" t="s">
        <v>18</v>
      </c>
      <c r="D27" s="225"/>
      <c r="E27" s="68"/>
      <c r="F27" s="217"/>
      <c r="G27" s="80"/>
      <c r="H27" s="217"/>
      <c r="I27" s="232"/>
      <c r="J27" s="119"/>
      <c r="K27" s="102"/>
      <c r="L27" s="128"/>
      <c r="M27" s="138"/>
      <c r="N27" s="169"/>
      <c r="O27" s="55"/>
      <c r="P27" s="66">
        <v>10</v>
      </c>
      <c r="Q27" s="68"/>
      <c r="R27" s="217"/>
      <c r="S27" s="140"/>
      <c r="T27" s="232"/>
      <c r="U27" s="68"/>
      <c r="V27" s="158"/>
      <c r="W27" s="67"/>
      <c r="X27" s="131"/>
      <c r="Y27" s="217"/>
      <c r="Z27" s="57"/>
      <c r="AA27" s="277"/>
      <c r="AB27" s="183"/>
      <c r="AC27" s="197"/>
      <c r="AD27" s="220"/>
      <c r="AE27" s="217"/>
      <c r="AF27" s="150">
        <f>500*AF75</f>
        <v>47.83</v>
      </c>
      <c r="AG27" s="60"/>
    </row>
    <row r="28" spans="1:33" ht="15" hidden="1" customHeight="1" x14ac:dyDescent="0.25">
      <c r="A28" s="250"/>
      <c r="B28" s="258"/>
      <c r="C28" s="115"/>
      <c r="D28" s="18" t="s">
        <v>86</v>
      </c>
      <c r="E28" s="68"/>
      <c r="F28" s="217"/>
      <c r="G28" s="80"/>
      <c r="H28" s="217"/>
      <c r="I28" s="232"/>
      <c r="J28" s="119"/>
      <c r="K28" s="102"/>
      <c r="L28" s="128"/>
      <c r="M28" s="166"/>
      <c r="N28" s="164"/>
      <c r="O28" s="77"/>
      <c r="P28" s="68"/>
      <c r="Q28" s="68"/>
      <c r="R28" s="217"/>
      <c r="S28" s="140"/>
      <c r="T28" s="232"/>
      <c r="U28" s="68"/>
      <c r="V28" s="55"/>
      <c r="W28" s="67"/>
      <c r="X28" s="73"/>
      <c r="Y28" s="217"/>
      <c r="Z28" s="57"/>
      <c r="AA28" s="277"/>
      <c r="AB28" s="183"/>
      <c r="AC28" s="197"/>
      <c r="AD28" s="220"/>
      <c r="AE28" s="217"/>
      <c r="AF28" s="95" t="e">
        <f t="shared" ref="AF28" si="0">500/AF78</f>
        <v>#DIV/0!</v>
      </c>
      <c r="AG28" s="60"/>
    </row>
    <row r="29" spans="1:33" ht="15" customHeight="1" x14ac:dyDescent="0.3">
      <c r="A29" s="250"/>
      <c r="B29" s="259"/>
      <c r="C29" s="114"/>
      <c r="D29" s="26" t="s">
        <v>87</v>
      </c>
      <c r="E29" s="61"/>
      <c r="F29" s="217"/>
      <c r="G29" s="80"/>
      <c r="H29" s="217"/>
      <c r="I29" s="232"/>
      <c r="J29" s="119"/>
      <c r="K29" s="102"/>
      <c r="L29" s="128"/>
      <c r="M29" s="166"/>
      <c r="N29" s="164"/>
      <c r="O29" s="92"/>
      <c r="P29" s="61"/>
      <c r="Q29" s="61"/>
      <c r="R29" s="217"/>
      <c r="S29" s="140"/>
      <c r="T29" s="232"/>
      <c r="U29" s="61"/>
      <c r="V29" s="81"/>
      <c r="W29" s="71"/>
      <c r="X29" s="131"/>
      <c r="Y29" s="217"/>
      <c r="Z29" s="63"/>
      <c r="AA29" s="277"/>
      <c r="AB29" s="183"/>
      <c r="AC29" s="197"/>
      <c r="AD29" s="220"/>
      <c r="AE29" s="217"/>
      <c r="AF29" s="150">
        <f>500*AF75</f>
        <v>47.83</v>
      </c>
      <c r="AG29" s="60"/>
    </row>
    <row r="30" spans="1:33" ht="15" hidden="1" customHeight="1" x14ac:dyDescent="0.25">
      <c r="A30" s="250"/>
      <c r="B30" s="14" t="s">
        <v>40</v>
      </c>
      <c r="C30" s="39"/>
      <c r="D30" s="39"/>
      <c r="E30" s="55"/>
      <c r="F30" s="217"/>
      <c r="G30" s="80"/>
      <c r="H30" s="217"/>
      <c r="I30" s="232"/>
      <c r="J30" s="119"/>
      <c r="K30" s="102"/>
      <c r="L30" s="128"/>
      <c r="M30" s="166"/>
      <c r="N30" s="164"/>
      <c r="O30" s="55"/>
      <c r="P30" s="55"/>
      <c r="Q30" s="55"/>
      <c r="R30" s="217"/>
      <c r="S30" s="140"/>
      <c r="T30" s="232"/>
      <c r="U30" s="55"/>
      <c r="V30" s="81"/>
      <c r="W30" s="67"/>
      <c r="X30" s="131"/>
      <c r="Y30" s="217"/>
      <c r="Z30" s="57"/>
      <c r="AA30" s="277"/>
      <c r="AB30" s="183"/>
      <c r="AC30" s="197"/>
      <c r="AD30" s="220"/>
      <c r="AE30" s="217"/>
      <c r="AF30" s="135"/>
      <c r="AG30" s="60"/>
    </row>
    <row r="31" spans="1:33" x14ac:dyDescent="0.3">
      <c r="A31" s="250"/>
      <c r="B31" s="19" t="s">
        <v>91</v>
      </c>
      <c r="C31" s="46"/>
      <c r="D31" s="46"/>
      <c r="E31" s="55"/>
      <c r="F31" s="217"/>
      <c r="G31" s="80"/>
      <c r="H31" s="217"/>
      <c r="I31" s="232"/>
      <c r="J31" s="119"/>
      <c r="K31" s="102"/>
      <c r="L31" s="128"/>
      <c r="M31" s="166"/>
      <c r="N31" s="164"/>
      <c r="O31" s="55"/>
      <c r="P31" s="55"/>
      <c r="Q31" s="55">
        <v>50</v>
      </c>
      <c r="R31" s="217"/>
      <c r="S31" s="140"/>
      <c r="T31" s="232"/>
      <c r="U31" s="55"/>
      <c r="V31" s="81"/>
      <c r="W31" s="67"/>
      <c r="X31" s="131"/>
      <c r="Y31" s="217"/>
      <c r="Z31" s="57"/>
      <c r="AA31" s="277"/>
      <c r="AB31" s="183"/>
      <c r="AC31" s="197"/>
      <c r="AD31" s="220"/>
      <c r="AE31" s="217"/>
      <c r="AF31" s="135"/>
      <c r="AG31" s="60"/>
    </row>
    <row r="32" spans="1:33" x14ac:dyDescent="0.3">
      <c r="A32" s="250"/>
      <c r="B32" s="19" t="s">
        <v>92</v>
      </c>
      <c r="C32" s="46"/>
      <c r="D32" s="46"/>
      <c r="E32" s="55"/>
      <c r="F32" s="217"/>
      <c r="G32" s="80"/>
      <c r="H32" s="217"/>
      <c r="I32" s="232"/>
      <c r="J32" s="119"/>
      <c r="K32" s="102"/>
      <c r="L32" s="128"/>
      <c r="M32" s="166"/>
      <c r="N32" s="164"/>
      <c r="O32" s="55"/>
      <c r="P32" s="55"/>
      <c r="Q32" s="55">
        <v>250</v>
      </c>
      <c r="R32" s="217"/>
      <c r="S32" s="140"/>
      <c r="T32" s="232"/>
      <c r="U32" s="55"/>
      <c r="V32" s="81"/>
      <c r="W32" s="67"/>
      <c r="X32" s="131"/>
      <c r="Y32" s="217"/>
      <c r="Z32" s="57"/>
      <c r="AA32" s="277"/>
      <c r="AB32" s="183"/>
      <c r="AC32" s="197"/>
      <c r="AD32" s="220"/>
      <c r="AE32" s="217"/>
      <c r="AF32" s="135"/>
      <c r="AG32" s="60"/>
    </row>
    <row r="33" spans="1:37" x14ac:dyDescent="0.3">
      <c r="A33" s="250"/>
      <c r="B33" s="19" t="s">
        <v>93</v>
      </c>
      <c r="C33" s="46"/>
      <c r="D33" s="46"/>
      <c r="E33" s="55"/>
      <c r="F33" s="217"/>
      <c r="G33" s="80"/>
      <c r="H33" s="217"/>
      <c r="I33" s="232"/>
      <c r="J33" s="119"/>
      <c r="K33" s="102"/>
      <c r="L33" s="128"/>
      <c r="M33" s="166"/>
      <c r="N33" s="164"/>
      <c r="O33" s="55"/>
      <c r="P33" s="55"/>
      <c r="Q33" s="55">
        <v>500</v>
      </c>
      <c r="R33" s="217"/>
      <c r="S33" s="140"/>
      <c r="T33" s="232"/>
      <c r="U33" s="55"/>
      <c r="V33" s="81"/>
      <c r="W33" s="67"/>
      <c r="X33" s="131"/>
      <c r="Y33" s="217"/>
      <c r="Z33" s="57"/>
      <c r="AA33" s="277"/>
      <c r="AB33" s="183"/>
      <c r="AC33" s="197"/>
      <c r="AD33" s="220"/>
      <c r="AE33" s="217"/>
      <c r="AF33" s="135"/>
      <c r="AG33" s="60"/>
    </row>
    <row r="34" spans="1:37" x14ac:dyDescent="0.3">
      <c r="A34" s="250"/>
      <c r="B34" s="19" t="s">
        <v>94</v>
      </c>
      <c r="C34" s="46"/>
      <c r="D34" s="46"/>
      <c r="E34" s="55"/>
      <c r="F34" s="217"/>
      <c r="G34" s="80"/>
      <c r="H34" s="217"/>
      <c r="I34" s="232"/>
      <c r="J34" s="119"/>
      <c r="K34" s="102"/>
      <c r="L34" s="128"/>
      <c r="M34" s="166"/>
      <c r="N34" s="164"/>
      <c r="O34" s="55"/>
      <c r="P34" s="55"/>
      <c r="Q34" s="55">
        <v>750</v>
      </c>
      <c r="R34" s="217"/>
      <c r="S34" s="140"/>
      <c r="T34" s="232"/>
      <c r="U34" s="55"/>
      <c r="V34" s="81"/>
      <c r="W34" s="67"/>
      <c r="X34" s="131"/>
      <c r="Y34" s="217"/>
      <c r="Z34" s="57"/>
      <c r="AA34" s="277"/>
      <c r="AB34" s="183"/>
      <c r="AC34" s="197"/>
      <c r="AD34" s="220"/>
      <c r="AE34" s="217"/>
      <c r="AF34" s="135"/>
      <c r="AG34" s="60"/>
    </row>
    <row r="35" spans="1:37" ht="15" hidden="1" customHeight="1" x14ac:dyDescent="0.25">
      <c r="A35" s="250"/>
      <c r="B35" s="12" t="s">
        <v>41</v>
      </c>
      <c r="C35" s="13"/>
      <c r="D35" s="26"/>
      <c r="E35" s="77"/>
      <c r="F35" s="217"/>
      <c r="G35" s="80"/>
      <c r="H35" s="217"/>
      <c r="I35" s="232"/>
      <c r="J35" s="119"/>
      <c r="K35" s="102"/>
      <c r="L35" s="128"/>
      <c r="M35" s="166"/>
      <c r="N35" s="164"/>
      <c r="O35" s="55"/>
      <c r="P35" s="77"/>
      <c r="Q35" s="77"/>
      <c r="R35" s="217"/>
      <c r="S35" s="140"/>
      <c r="T35" s="232"/>
      <c r="U35" s="77"/>
      <c r="V35" s="81"/>
      <c r="W35" s="71"/>
      <c r="X35" s="131"/>
      <c r="Y35" s="217"/>
      <c r="Z35" s="63"/>
      <c r="AA35" s="277"/>
      <c r="AB35" s="183"/>
      <c r="AC35" s="197"/>
      <c r="AD35" s="220"/>
      <c r="AE35" s="217"/>
      <c r="AF35" s="135"/>
      <c r="AG35" s="65"/>
    </row>
    <row r="36" spans="1:37" x14ac:dyDescent="0.3">
      <c r="A36" s="245" t="s">
        <v>36</v>
      </c>
      <c r="B36" s="47" t="s">
        <v>37</v>
      </c>
      <c r="C36" s="48"/>
      <c r="D36" s="49"/>
      <c r="E36" s="70"/>
      <c r="F36" s="217"/>
      <c r="G36" s="80"/>
      <c r="H36" s="217"/>
      <c r="I36" s="232"/>
      <c r="J36" s="119"/>
      <c r="K36" s="102"/>
      <c r="L36" s="66">
        <f>100*L75</f>
        <v>3.9170000000000003</v>
      </c>
      <c r="M36" s="165">
        <v>240</v>
      </c>
      <c r="N36" s="164"/>
      <c r="O36" s="55"/>
      <c r="P36" s="70"/>
      <c r="Q36" s="70"/>
      <c r="R36" s="217"/>
      <c r="S36" s="140"/>
      <c r="T36" s="232"/>
      <c r="U36" s="70"/>
      <c r="V36" s="81"/>
      <c r="W36" s="78"/>
      <c r="X36" s="131"/>
      <c r="Y36" s="217"/>
      <c r="Z36" s="70"/>
      <c r="AA36" s="277"/>
      <c r="AB36" s="183"/>
      <c r="AC36" s="197"/>
      <c r="AD36" s="220"/>
      <c r="AE36" s="217"/>
      <c r="AF36" s="135"/>
      <c r="AG36" s="60"/>
    </row>
    <row r="37" spans="1:37" x14ac:dyDescent="0.3">
      <c r="A37" s="265"/>
      <c r="B37" s="19" t="s">
        <v>85</v>
      </c>
      <c r="C37" s="39"/>
      <c r="D37" s="39"/>
      <c r="E37" s="63"/>
      <c r="F37" s="217"/>
      <c r="G37" s="80"/>
      <c r="H37" s="217"/>
      <c r="I37" s="232"/>
      <c r="J37" s="119"/>
      <c r="K37" s="66">
        <v>0.04</v>
      </c>
      <c r="L37" s="103"/>
      <c r="M37" s="166"/>
      <c r="N37" s="164"/>
      <c r="O37" s="77"/>
      <c r="P37" s="57"/>
      <c r="Q37" s="57"/>
      <c r="R37" s="217"/>
      <c r="S37" s="140"/>
      <c r="T37" s="232"/>
      <c r="U37" s="57"/>
      <c r="V37" s="81"/>
      <c r="W37" s="71"/>
      <c r="X37" s="131"/>
      <c r="Y37" s="217"/>
      <c r="Z37" s="57"/>
      <c r="AA37" s="277"/>
      <c r="AB37" s="183"/>
      <c r="AC37" s="197"/>
      <c r="AD37" s="220"/>
      <c r="AE37" s="217"/>
      <c r="AF37" s="135"/>
      <c r="AG37" s="152">
        <f>10*AG75</f>
        <v>9.1294000000000004</v>
      </c>
      <c r="AJ37" s="110"/>
      <c r="AK37" s="111"/>
    </row>
    <row r="38" spans="1:37" s="1" customFormat="1" x14ac:dyDescent="0.3">
      <c r="A38" s="251" t="s">
        <v>4</v>
      </c>
      <c r="B38" s="237" t="s">
        <v>5</v>
      </c>
      <c r="C38" s="241" t="s">
        <v>14</v>
      </c>
      <c r="D38" s="242"/>
      <c r="E38" s="55"/>
      <c r="F38" s="217"/>
      <c r="G38" s="231"/>
      <c r="H38" s="217"/>
      <c r="I38" s="232"/>
      <c r="J38" s="66">
        <f>J75*0.23</f>
        <v>3.0877500000000002E-2</v>
      </c>
      <c r="K38" s="102"/>
      <c r="L38" s="156">
        <f>1.25*L75</f>
        <v>4.8962500000000006E-2</v>
      </c>
      <c r="M38" s="79">
        <v>7.0000000000000001E-3</v>
      </c>
      <c r="N38" s="174"/>
      <c r="O38" s="79">
        <v>7.0000000000000001E-3</v>
      </c>
      <c r="P38" s="66">
        <v>0.01</v>
      </c>
      <c r="Q38" s="66">
        <v>0.01</v>
      </c>
      <c r="R38" s="217"/>
      <c r="S38" s="74">
        <f>3*S75</f>
        <v>2.196E-2</v>
      </c>
      <c r="T38" s="232"/>
      <c r="U38" s="79">
        <v>3.3000000000000002E-2</v>
      </c>
      <c r="V38" s="81"/>
      <c r="W38" s="79">
        <v>2.5000000000000001E-2</v>
      </c>
      <c r="X38" s="192">
        <v>4.0000000000000001E-3</v>
      </c>
      <c r="Y38" s="217"/>
      <c r="Z38" s="74"/>
      <c r="AA38" s="282">
        <v>3.6999999999999998E-2</v>
      </c>
      <c r="AB38" s="152">
        <v>8.0000000000000002E-3</v>
      </c>
      <c r="AC38" s="152">
        <v>5.0000000000000001E-3</v>
      </c>
      <c r="AD38" s="220"/>
      <c r="AE38" s="217"/>
      <c r="AF38" s="79">
        <f>0.09*AF75</f>
        <v>8.6093999999999997E-3</v>
      </c>
      <c r="AG38" s="75">
        <f>0.017*AG75</f>
        <v>1.5519980000000001E-2</v>
      </c>
    </row>
    <row r="39" spans="1:37" s="1" customFormat="1" x14ac:dyDescent="0.3">
      <c r="A39" s="233"/>
      <c r="B39" s="238"/>
      <c r="C39" s="241" t="s">
        <v>107</v>
      </c>
      <c r="D39" s="268"/>
      <c r="E39" s="55"/>
      <c r="F39" s="217"/>
      <c r="G39" s="232"/>
      <c r="H39" s="217"/>
      <c r="I39" s="232"/>
      <c r="J39" s="119"/>
      <c r="K39" s="106"/>
      <c r="L39" s="80"/>
      <c r="M39" s="167"/>
      <c r="N39" s="175"/>
      <c r="O39" s="80"/>
      <c r="P39" s="55"/>
      <c r="Q39" s="55"/>
      <c r="R39" s="217"/>
      <c r="S39" s="141"/>
      <c r="T39" s="232"/>
      <c r="U39" s="109"/>
      <c r="V39" s="81"/>
      <c r="W39" s="80"/>
      <c r="X39" s="192">
        <v>2.4E-2</v>
      </c>
      <c r="Y39" s="217"/>
      <c r="Z39" s="57"/>
      <c r="AA39" s="277"/>
      <c r="AB39" s="183"/>
      <c r="AC39" s="197"/>
      <c r="AD39" s="220"/>
      <c r="AE39" s="217"/>
      <c r="AF39" s="80"/>
      <c r="AG39" s="60"/>
    </row>
    <row r="40" spans="1:37" s="1" customFormat="1" x14ac:dyDescent="0.3">
      <c r="A40" s="233"/>
      <c r="B40" s="238"/>
      <c r="C40" s="241" t="s">
        <v>104</v>
      </c>
      <c r="D40" s="244"/>
      <c r="E40" s="55"/>
      <c r="F40" s="217"/>
      <c r="G40" s="232"/>
      <c r="H40" s="217"/>
      <c r="I40" s="232"/>
      <c r="J40" s="119"/>
      <c r="K40" s="106"/>
      <c r="L40" s="80"/>
      <c r="M40" s="167"/>
      <c r="N40" s="169"/>
      <c r="O40" s="186"/>
      <c r="P40" s="55"/>
      <c r="Q40" s="55"/>
      <c r="R40" s="217"/>
      <c r="S40" s="140"/>
      <c r="T40" s="232"/>
      <c r="U40" s="109"/>
      <c r="V40" s="81"/>
      <c r="W40" s="80"/>
      <c r="X40" s="192">
        <v>4.0000000000000001E-3</v>
      </c>
      <c r="Y40" s="217"/>
      <c r="Z40" s="57"/>
      <c r="AA40" s="277"/>
      <c r="AB40" s="183"/>
      <c r="AC40" s="197"/>
      <c r="AD40" s="220"/>
      <c r="AE40" s="217"/>
      <c r="AF40" s="80"/>
      <c r="AG40" s="60"/>
    </row>
    <row r="41" spans="1:37" s="1" customFormat="1" ht="15" hidden="1" customHeight="1" x14ac:dyDescent="0.25">
      <c r="A41" s="233"/>
      <c r="B41" s="238"/>
      <c r="C41" s="255" t="s">
        <v>84</v>
      </c>
      <c r="D41" s="256"/>
      <c r="E41" s="55"/>
      <c r="F41" s="217"/>
      <c r="G41" s="232"/>
      <c r="H41" s="217"/>
      <c r="I41" s="232"/>
      <c r="J41" s="119"/>
      <c r="K41" s="102"/>
      <c r="L41" s="128"/>
      <c r="M41" s="166"/>
      <c r="N41" s="164"/>
      <c r="O41" s="94"/>
      <c r="P41" s="55"/>
      <c r="Q41" s="55"/>
      <c r="R41" s="217"/>
      <c r="S41" s="140"/>
      <c r="T41" s="232"/>
      <c r="U41" s="76"/>
      <c r="V41" s="81"/>
      <c r="W41" s="80"/>
      <c r="X41" s="193"/>
      <c r="Y41" s="217"/>
      <c r="Z41" s="57"/>
      <c r="AA41" s="277"/>
      <c r="AB41" s="183"/>
      <c r="AC41" s="197"/>
      <c r="AD41" s="220"/>
      <c r="AE41" s="217"/>
      <c r="AF41" s="135"/>
      <c r="AG41" s="60"/>
    </row>
    <row r="42" spans="1:37" s="1" customFormat="1" ht="15" hidden="1" customHeight="1" x14ac:dyDescent="0.25">
      <c r="A42" s="233"/>
      <c r="B42" s="238"/>
      <c r="C42" s="255" t="s">
        <v>72</v>
      </c>
      <c r="D42" s="256"/>
      <c r="E42" s="55"/>
      <c r="F42" s="217"/>
      <c r="G42" s="232"/>
      <c r="H42" s="217"/>
      <c r="I42" s="232"/>
      <c r="J42" s="119"/>
      <c r="K42" s="102"/>
      <c r="L42" s="128"/>
      <c r="M42" s="166"/>
      <c r="N42" s="164"/>
      <c r="O42" s="94"/>
      <c r="P42" s="55"/>
      <c r="Q42" s="55"/>
      <c r="R42" s="217"/>
      <c r="S42" s="140"/>
      <c r="T42" s="232"/>
      <c r="U42" s="55"/>
      <c r="V42" s="81"/>
      <c r="W42" s="80"/>
      <c r="X42" s="193"/>
      <c r="Y42" s="217"/>
      <c r="Z42" s="57"/>
      <c r="AA42" s="277"/>
      <c r="AB42" s="183"/>
      <c r="AC42" s="197"/>
      <c r="AD42" s="220"/>
      <c r="AE42" s="217"/>
      <c r="AF42" s="135"/>
      <c r="AG42" s="60"/>
    </row>
    <row r="43" spans="1:37" x14ac:dyDescent="0.3">
      <c r="A43" s="252"/>
      <c r="B43" s="239"/>
      <c r="C43" s="241" t="s">
        <v>6</v>
      </c>
      <c r="D43" s="242"/>
      <c r="E43" s="57"/>
      <c r="F43" s="217"/>
      <c r="G43" s="232"/>
      <c r="H43" s="217"/>
      <c r="I43" s="232"/>
      <c r="J43" s="119"/>
      <c r="K43" s="102"/>
      <c r="L43" s="128"/>
      <c r="M43" s="166"/>
      <c r="N43" s="164"/>
      <c r="O43" s="94"/>
      <c r="P43" s="57"/>
      <c r="Q43" s="57"/>
      <c r="R43" s="217"/>
      <c r="S43" s="140"/>
      <c r="T43" s="232"/>
      <c r="U43" s="81"/>
      <c r="V43" s="81"/>
      <c r="W43" s="67"/>
      <c r="X43" s="193"/>
      <c r="Y43" s="217"/>
      <c r="Z43" s="57"/>
      <c r="AA43" s="277"/>
      <c r="AB43" s="183"/>
      <c r="AC43" s="197"/>
      <c r="AD43" s="220"/>
      <c r="AE43" s="217"/>
      <c r="AF43" s="135"/>
      <c r="AG43" s="60"/>
    </row>
    <row r="44" spans="1:37" x14ac:dyDescent="0.3">
      <c r="A44" s="252"/>
      <c r="B44" s="239"/>
      <c r="C44" s="229" t="s">
        <v>7</v>
      </c>
      <c r="D44" s="230"/>
      <c r="E44" s="57"/>
      <c r="F44" s="217"/>
      <c r="G44" s="232"/>
      <c r="H44" s="217"/>
      <c r="I44" s="232"/>
      <c r="J44" s="119"/>
      <c r="K44" s="102"/>
      <c r="L44" s="128"/>
      <c r="M44" s="166"/>
      <c r="N44" s="164"/>
      <c r="O44" s="94"/>
      <c r="P44" s="57"/>
      <c r="Q44" s="57"/>
      <c r="R44" s="217"/>
      <c r="S44" s="140"/>
      <c r="T44" s="232"/>
      <c r="U44" s="81"/>
      <c r="V44" s="109"/>
      <c r="W44" s="67"/>
      <c r="X44" s="57"/>
      <c r="Y44" s="217"/>
      <c r="Z44" s="57"/>
      <c r="AA44" s="277"/>
      <c r="AB44" s="183"/>
      <c r="AC44" s="197"/>
      <c r="AD44" s="220"/>
      <c r="AE44" s="217"/>
      <c r="AF44" s="135"/>
      <c r="AG44" s="60"/>
    </row>
    <row r="45" spans="1:37" x14ac:dyDescent="0.3">
      <c r="A45" s="252"/>
      <c r="B45" s="239"/>
      <c r="C45" s="229" t="s">
        <v>8</v>
      </c>
      <c r="D45" s="230"/>
      <c r="E45" s="57"/>
      <c r="F45" s="217"/>
      <c r="G45" s="232"/>
      <c r="H45" s="217"/>
      <c r="I45" s="232"/>
      <c r="J45" s="119"/>
      <c r="K45" s="102"/>
      <c r="L45" s="128"/>
      <c r="M45" s="166"/>
      <c r="N45" s="164"/>
      <c r="O45" s="94"/>
      <c r="P45" s="57"/>
      <c r="Q45" s="57"/>
      <c r="R45" s="217"/>
      <c r="S45" s="140"/>
      <c r="T45" s="232"/>
      <c r="U45" s="81"/>
      <c r="V45" s="109"/>
      <c r="W45" s="67"/>
      <c r="X45" s="57"/>
      <c r="Y45" s="217"/>
      <c r="Z45" s="57"/>
      <c r="AA45" s="277"/>
      <c r="AB45" s="183"/>
      <c r="AC45" s="197"/>
      <c r="AD45" s="220"/>
      <c r="AE45" s="217"/>
      <c r="AF45" s="135"/>
      <c r="AG45" s="60"/>
    </row>
    <row r="46" spans="1:37" x14ac:dyDescent="0.3">
      <c r="A46" s="252"/>
      <c r="B46" s="239"/>
      <c r="C46" s="229" t="s">
        <v>9</v>
      </c>
      <c r="D46" s="230"/>
      <c r="E46" s="57"/>
      <c r="F46" s="217"/>
      <c r="G46" s="232"/>
      <c r="H46" s="217"/>
      <c r="I46" s="232"/>
      <c r="J46" s="119"/>
      <c r="K46" s="102"/>
      <c r="L46" s="128"/>
      <c r="M46" s="166"/>
      <c r="N46" s="175"/>
      <c r="O46" s="80"/>
      <c r="P46" s="57"/>
      <c r="Q46" s="57"/>
      <c r="R46" s="217"/>
      <c r="S46" s="140"/>
      <c r="T46" s="232"/>
      <c r="U46" s="81"/>
      <c r="V46" s="158"/>
      <c r="W46" s="67"/>
      <c r="X46" s="57"/>
      <c r="Y46" s="217"/>
      <c r="Z46" s="57"/>
      <c r="AA46" s="277"/>
      <c r="AB46" s="183"/>
      <c r="AC46" s="197"/>
      <c r="AD46" s="220"/>
      <c r="AE46" s="217"/>
      <c r="AF46" s="135"/>
      <c r="AG46" s="60"/>
    </row>
    <row r="47" spans="1:37" x14ac:dyDescent="0.3">
      <c r="A47" s="252"/>
      <c r="B47" s="239"/>
      <c r="C47" s="229" t="s">
        <v>10</v>
      </c>
      <c r="D47" s="230"/>
      <c r="E47" s="57"/>
      <c r="F47" s="217"/>
      <c r="G47" s="232"/>
      <c r="H47" s="217"/>
      <c r="I47" s="232"/>
      <c r="J47" s="119"/>
      <c r="K47" s="102"/>
      <c r="L47" s="128"/>
      <c r="M47" s="166"/>
      <c r="N47" s="164"/>
      <c r="O47" s="94"/>
      <c r="P47" s="63"/>
      <c r="Q47" s="63"/>
      <c r="R47" s="217"/>
      <c r="S47" s="140"/>
      <c r="T47" s="232"/>
      <c r="U47" s="81"/>
      <c r="V47" s="55"/>
      <c r="W47" s="71"/>
      <c r="X47" s="57"/>
      <c r="Y47" s="217"/>
      <c r="Z47" s="63"/>
      <c r="AA47" s="277"/>
      <c r="AB47" s="183"/>
      <c r="AC47" s="197"/>
      <c r="AD47" s="220"/>
      <c r="AE47" s="217"/>
      <c r="AF47" s="135"/>
      <c r="AG47" s="60"/>
    </row>
    <row r="48" spans="1:37" ht="15" hidden="1" customHeight="1" x14ac:dyDescent="0.25">
      <c r="A48" s="252"/>
      <c r="B48" s="239"/>
      <c r="C48" s="224" t="s">
        <v>19</v>
      </c>
      <c r="D48" s="225"/>
      <c r="E48" s="57"/>
      <c r="F48" s="217"/>
      <c r="G48" s="232"/>
      <c r="H48" s="217"/>
      <c r="I48" s="232"/>
      <c r="J48" s="119"/>
      <c r="K48" s="102"/>
      <c r="L48" s="128"/>
      <c r="M48" s="166"/>
      <c r="N48" s="164"/>
      <c r="O48" s="94"/>
      <c r="P48" s="57"/>
      <c r="Q48" s="57"/>
      <c r="R48" s="217"/>
      <c r="S48" s="140"/>
      <c r="T48" s="232"/>
      <c r="U48" s="81"/>
      <c r="V48" s="81"/>
      <c r="W48" s="67"/>
      <c r="X48" s="57"/>
      <c r="Y48" s="217"/>
      <c r="Z48" s="57"/>
      <c r="AA48" s="277"/>
      <c r="AB48" s="183"/>
      <c r="AC48" s="197"/>
      <c r="AD48" s="220"/>
      <c r="AE48" s="217"/>
      <c r="AF48" s="135"/>
      <c r="AG48" s="60"/>
    </row>
    <row r="49" spans="1:33" ht="15" hidden="1" customHeight="1" x14ac:dyDescent="0.25">
      <c r="A49" s="252"/>
      <c r="B49" s="239"/>
      <c r="C49" s="229" t="s">
        <v>20</v>
      </c>
      <c r="D49" s="230"/>
      <c r="E49" s="57"/>
      <c r="F49" s="217"/>
      <c r="G49" s="232"/>
      <c r="H49" s="217"/>
      <c r="I49" s="232"/>
      <c r="J49" s="119"/>
      <c r="K49" s="102"/>
      <c r="L49" s="128"/>
      <c r="M49" s="166"/>
      <c r="N49" s="164"/>
      <c r="O49" s="94"/>
      <c r="P49" s="63"/>
      <c r="Q49" s="63"/>
      <c r="R49" s="217"/>
      <c r="S49" s="140"/>
      <c r="T49" s="232"/>
      <c r="U49" s="81"/>
      <c r="V49" s="81"/>
      <c r="W49" s="71"/>
      <c r="X49" s="57"/>
      <c r="Y49" s="217"/>
      <c r="Z49" s="63"/>
      <c r="AA49" s="277"/>
      <c r="AB49" s="183"/>
      <c r="AC49" s="197"/>
      <c r="AD49" s="220"/>
      <c r="AE49" s="217"/>
      <c r="AF49" s="135"/>
      <c r="AG49" s="60"/>
    </row>
    <row r="50" spans="1:33" ht="15" hidden="1" customHeight="1" x14ac:dyDescent="0.25">
      <c r="A50" s="252"/>
      <c r="B50" s="239"/>
      <c r="C50" s="222" t="s">
        <v>71</v>
      </c>
      <c r="D50" s="223"/>
      <c r="E50" s="57"/>
      <c r="F50" s="217"/>
      <c r="G50" s="232"/>
      <c r="H50" s="217"/>
      <c r="I50" s="232"/>
      <c r="J50" s="119"/>
      <c r="K50" s="102"/>
      <c r="L50" s="128"/>
      <c r="M50" s="166"/>
      <c r="N50" s="164"/>
      <c r="O50" s="94"/>
      <c r="P50" s="70"/>
      <c r="Q50" s="70"/>
      <c r="R50" s="217"/>
      <c r="S50" s="140"/>
      <c r="T50" s="232"/>
      <c r="U50" s="81"/>
      <c r="V50" s="81"/>
      <c r="W50" s="67"/>
      <c r="X50" s="57"/>
      <c r="Y50" s="217"/>
      <c r="Z50" s="57"/>
      <c r="AA50" s="277"/>
      <c r="AB50" s="183"/>
      <c r="AC50" s="197"/>
      <c r="AD50" s="220"/>
      <c r="AE50" s="217"/>
      <c r="AF50" s="135"/>
      <c r="AG50" s="60"/>
    </row>
    <row r="51" spans="1:33" ht="15" hidden="1" customHeight="1" x14ac:dyDescent="0.25">
      <c r="A51" s="252"/>
      <c r="B51" s="239"/>
      <c r="C51" s="229" t="s">
        <v>72</v>
      </c>
      <c r="D51" s="230"/>
      <c r="E51" s="57"/>
      <c r="F51" s="217"/>
      <c r="G51" s="232"/>
      <c r="H51" s="217"/>
      <c r="I51" s="232"/>
      <c r="J51" s="119"/>
      <c r="K51" s="102"/>
      <c r="L51" s="128"/>
      <c r="M51" s="166"/>
      <c r="N51" s="164"/>
      <c r="O51" s="94"/>
      <c r="P51" s="63"/>
      <c r="Q51" s="63"/>
      <c r="R51" s="217"/>
      <c r="S51" s="140"/>
      <c r="T51" s="232"/>
      <c r="U51" s="81"/>
      <c r="V51" s="81"/>
      <c r="W51" s="71"/>
      <c r="X51" s="57"/>
      <c r="Y51" s="217"/>
      <c r="Z51" s="63"/>
      <c r="AA51" s="277"/>
      <c r="AB51" s="183"/>
      <c r="AC51" s="197"/>
      <c r="AD51" s="220"/>
      <c r="AE51" s="217"/>
      <c r="AF51" s="135"/>
      <c r="AG51" s="60"/>
    </row>
    <row r="52" spans="1:33" ht="15" customHeight="1" x14ac:dyDescent="0.3">
      <c r="A52" s="252"/>
      <c r="B52" s="239"/>
      <c r="C52" s="241" t="s">
        <v>18</v>
      </c>
      <c r="D52" s="242"/>
      <c r="E52" s="57"/>
      <c r="F52" s="217"/>
      <c r="G52" s="232"/>
      <c r="H52" s="217"/>
      <c r="I52" s="232"/>
      <c r="J52" s="119"/>
      <c r="K52" s="72">
        <v>30</v>
      </c>
      <c r="L52" s="128"/>
      <c r="M52" s="166"/>
      <c r="N52" s="173"/>
      <c r="O52" s="55"/>
      <c r="P52" s="57"/>
      <c r="Q52" s="57"/>
      <c r="R52" s="217"/>
      <c r="S52" s="140"/>
      <c r="T52" s="232"/>
      <c r="U52" s="81"/>
      <c r="V52" s="81"/>
      <c r="W52" s="67"/>
      <c r="X52" s="57"/>
      <c r="Y52" s="217"/>
      <c r="Z52" s="57"/>
      <c r="AA52" s="277"/>
      <c r="AB52" s="183"/>
      <c r="AC52" s="197"/>
      <c r="AD52" s="220"/>
      <c r="AE52" s="217"/>
      <c r="AF52" s="135"/>
      <c r="AG52" s="60"/>
    </row>
    <row r="53" spans="1:33" ht="15" hidden="1" customHeight="1" x14ac:dyDescent="0.25">
      <c r="A53" s="252"/>
      <c r="B53" s="239"/>
      <c r="C53" s="38"/>
      <c r="D53" s="20" t="s">
        <v>24</v>
      </c>
      <c r="E53" s="57"/>
      <c r="F53" s="217"/>
      <c r="G53" s="232"/>
      <c r="H53" s="217"/>
      <c r="I53" s="232"/>
      <c r="J53" s="119"/>
      <c r="K53" s="102"/>
      <c r="L53" s="128"/>
      <c r="M53" s="166"/>
      <c r="N53" s="164"/>
      <c r="O53" s="94"/>
      <c r="P53" s="57"/>
      <c r="Q53" s="57"/>
      <c r="R53" s="217"/>
      <c r="S53" s="140"/>
      <c r="T53" s="232"/>
      <c r="U53" s="81"/>
      <c r="V53" s="81"/>
      <c r="W53" s="67"/>
      <c r="X53" s="57"/>
      <c r="Y53" s="217"/>
      <c r="Z53" s="57"/>
      <c r="AA53" s="277"/>
      <c r="AB53" s="183"/>
      <c r="AC53" s="197"/>
      <c r="AD53" s="220"/>
      <c r="AE53" s="217"/>
      <c r="AF53" s="135"/>
      <c r="AG53" s="60"/>
    </row>
    <row r="54" spans="1:33" ht="15" hidden="1" customHeight="1" x14ac:dyDescent="0.25">
      <c r="A54" s="252"/>
      <c r="B54" s="239"/>
      <c r="C54" s="21"/>
      <c r="D54" s="21" t="s">
        <v>25</v>
      </c>
      <c r="E54" s="57"/>
      <c r="F54" s="217"/>
      <c r="G54" s="232"/>
      <c r="H54" s="217"/>
      <c r="I54" s="232"/>
      <c r="J54" s="119"/>
      <c r="K54" s="102"/>
      <c r="L54" s="128"/>
      <c r="M54" s="166"/>
      <c r="N54" s="164"/>
      <c r="O54" s="94"/>
      <c r="P54" s="63"/>
      <c r="Q54" s="63"/>
      <c r="R54" s="217"/>
      <c r="S54" s="140"/>
      <c r="T54" s="232"/>
      <c r="U54" s="81"/>
      <c r="V54" s="81"/>
      <c r="W54" s="71"/>
      <c r="X54" s="57"/>
      <c r="Y54" s="217"/>
      <c r="Z54" s="63"/>
      <c r="AA54" s="200"/>
      <c r="AB54" s="185"/>
      <c r="AC54" s="197"/>
      <c r="AD54" s="220"/>
      <c r="AE54" s="217"/>
      <c r="AF54" s="135"/>
      <c r="AG54" s="65"/>
    </row>
    <row r="55" spans="1:33" ht="15" hidden="1" customHeight="1" x14ac:dyDescent="0.25">
      <c r="A55" s="252"/>
      <c r="B55" s="239"/>
      <c r="C55" s="241" t="s">
        <v>44</v>
      </c>
      <c r="D55" s="242"/>
      <c r="E55" s="57"/>
      <c r="F55" s="217"/>
      <c r="G55" s="232"/>
      <c r="H55" s="217"/>
      <c r="I55" s="232"/>
      <c r="J55" s="119"/>
      <c r="K55" s="102"/>
      <c r="L55" s="128"/>
      <c r="M55" s="166"/>
      <c r="N55" s="164"/>
      <c r="O55" s="94"/>
      <c r="P55" s="57"/>
      <c r="Q55" s="57"/>
      <c r="R55" s="217"/>
      <c r="S55" s="140"/>
      <c r="T55" s="232"/>
      <c r="U55" s="81"/>
      <c r="V55" s="81"/>
      <c r="W55" s="67"/>
      <c r="X55" s="57"/>
      <c r="Y55" s="217"/>
      <c r="Z55" s="57"/>
      <c r="AA55" s="277"/>
      <c r="AB55" s="183"/>
      <c r="AC55" s="197"/>
      <c r="AD55" s="220"/>
      <c r="AE55" s="217"/>
      <c r="AF55" s="135"/>
      <c r="AG55" s="60"/>
    </row>
    <row r="56" spans="1:33" ht="15" hidden="1" customHeight="1" x14ac:dyDescent="0.25">
      <c r="A56" s="252"/>
      <c r="B56" s="239"/>
      <c r="C56" s="229" t="s">
        <v>59</v>
      </c>
      <c r="D56" s="230"/>
      <c r="E56" s="57"/>
      <c r="F56" s="217"/>
      <c r="G56" s="232"/>
      <c r="H56" s="217"/>
      <c r="I56" s="232"/>
      <c r="J56" s="119"/>
      <c r="K56" s="102"/>
      <c r="L56" s="128"/>
      <c r="M56" s="166"/>
      <c r="N56" s="164"/>
      <c r="O56" s="94"/>
      <c r="P56" s="57"/>
      <c r="Q56" s="57"/>
      <c r="R56" s="217"/>
      <c r="S56" s="140"/>
      <c r="T56" s="232"/>
      <c r="U56" s="81"/>
      <c r="V56" s="81"/>
      <c r="W56" s="67"/>
      <c r="X56" s="57"/>
      <c r="Y56" s="217"/>
      <c r="Z56" s="57"/>
      <c r="AA56" s="277"/>
      <c r="AB56" s="183"/>
      <c r="AC56" s="197"/>
      <c r="AD56" s="220"/>
      <c r="AE56" s="217"/>
      <c r="AF56" s="135"/>
      <c r="AG56" s="60"/>
    </row>
    <row r="57" spans="1:33" ht="15" customHeight="1" x14ac:dyDescent="0.3">
      <c r="A57" s="252"/>
      <c r="B57" s="240"/>
      <c r="C57" s="229" t="s">
        <v>69</v>
      </c>
      <c r="D57" s="230"/>
      <c r="E57" s="57"/>
      <c r="F57" s="217"/>
      <c r="G57" s="232"/>
      <c r="H57" s="217"/>
      <c r="I57" s="232"/>
      <c r="J57" s="119"/>
      <c r="K57" s="102"/>
      <c r="L57" s="128"/>
      <c r="M57" s="166"/>
      <c r="N57" s="164"/>
      <c r="O57" s="94"/>
      <c r="P57" s="57"/>
      <c r="Q57" s="57"/>
      <c r="R57" s="217"/>
      <c r="S57" s="140"/>
      <c r="T57" s="232"/>
      <c r="U57" s="81"/>
      <c r="V57" s="81"/>
      <c r="W57" s="67"/>
      <c r="X57" s="57"/>
      <c r="Y57" s="217"/>
      <c r="Z57" s="57"/>
      <c r="AA57" s="277"/>
      <c r="AB57" s="183"/>
      <c r="AC57" s="197"/>
      <c r="AD57" s="220"/>
      <c r="AE57" s="217"/>
      <c r="AF57" s="135"/>
      <c r="AG57" s="60"/>
    </row>
    <row r="58" spans="1:33" x14ac:dyDescent="0.3">
      <c r="A58" s="252"/>
      <c r="B58" s="237" t="s">
        <v>12</v>
      </c>
      <c r="C58" s="241" t="s">
        <v>35</v>
      </c>
      <c r="D58" s="242"/>
      <c r="E58" s="82"/>
      <c r="F58" s="217"/>
      <c r="G58" s="190"/>
      <c r="H58" s="217"/>
      <c r="I58" s="232"/>
      <c r="J58" s="119"/>
      <c r="K58" s="102"/>
      <c r="L58" s="128"/>
      <c r="M58" s="166"/>
      <c r="N58" s="164"/>
      <c r="O58" s="94"/>
      <c r="P58" s="179"/>
      <c r="Q58" s="77">
        <v>0.01</v>
      </c>
      <c r="R58" s="217"/>
      <c r="S58" s="74">
        <f>1*S75</f>
        <v>7.3200000000000001E-3</v>
      </c>
      <c r="T58" s="232"/>
      <c r="U58" s="96"/>
      <c r="V58" s="81"/>
      <c r="W58" s="98"/>
      <c r="X58" s="194"/>
      <c r="Y58" s="217"/>
      <c r="Z58" s="74">
        <f>0.035*Z75</f>
        <v>3.4559E-3</v>
      </c>
      <c r="AA58" s="278">
        <v>0.01</v>
      </c>
      <c r="AB58" s="183"/>
      <c r="AC58" s="74">
        <v>5.0000000000000001E-3</v>
      </c>
      <c r="AD58" s="220"/>
      <c r="AE58" s="217"/>
      <c r="AF58" s="135"/>
      <c r="AG58" s="75">
        <f>0.01*AG75</f>
        <v>9.1293999999999993E-3</v>
      </c>
    </row>
    <row r="59" spans="1:33" ht="15" hidden="1" customHeight="1" x14ac:dyDescent="0.25">
      <c r="A59" s="252"/>
      <c r="B59" s="238"/>
      <c r="C59" s="241" t="s">
        <v>76</v>
      </c>
      <c r="D59" s="242"/>
      <c r="E59" s="84"/>
      <c r="F59" s="217"/>
      <c r="G59" s="79"/>
      <c r="H59" s="217"/>
      <c r="I59" s="232"/>
      <c r="J59" s="119"/>
      <c r="K59" s="102"/>
      <c r="L59" s="128"/>
      <c r="M59" s="166"/>
      <c r="N59" s="164"/>
      <c r="O59" s="94"/>
      <c r="P59" s="180"/>
      <c r="Q59" s="83"/>
      <c r="R59" s="217"/>
      <c r="S59" s="140"/>
      <c r="T59" s="232"/>
      <c r="U59" s="81"/>
      <c r="V59" s="81"/>
      <c r="W59" s="67"/>
      <c r="X59" s="193"/>
      <c r="Y59" s="217"/>
      <c r="Z59" s="85"/>
      <c r="AA59" s="283"/>
      <c r="AB59" s="183"/>
      <c r="AC59" s="197"/>
      <c r="AD59" s="220"/>
      <c r="AE59" s="217"/>
      <c r="AF59" s="135"/>
      <c r="AG59" s="60"/>
    </row>
    <row r="60" spans="1:33" x14ac:dyDescent="0.3">
      <c r="A60" s="252"/>
      <c r="B60" s="239"/>
      <c r="C60" s="229" t="s">
        <v>52</v>
      </c>
      <c r="D60" s="230"/>
      <c r="E60" s="57"/>
      <c r="F60" s="217"/>
      <c r="G60" s="79">
        <v>1.2E-2</v>
      </c>
      <c r="H60" s="217"/>
      <c r="I60" s="232"/>
      <c r="J60" s="119"/>
      <c r="K60" s="102"/>
      <c r="L60" s="79">
        <f>0.25*L75</f>
        <v>9.7925000000000009E-3</v>
      </c>
      <c r="M60" s="166"/>
      <c r="N60" s="164"/>
      <c r="O60" s="94"/>
      <c r="P60" s="177">
        <v>5.0000000000000001E-3</v>
      </c>
      <c r="Q60" s="86"/>
      <c r="R60" s="217"/>
      <c r="S60" s="140"/>
      <c r="T60" s="232"/>
      <c r="U60" s="97">
        <v>3.0000000000000001E-3</v>
      </c>
      <c r="V60" s="81"/>
      <c r="W60" s="99"/>
      <c r="X60" s="192">
        <v>4.0000000000000001E-3</v>
      </c>
      <c r="Y60" s="217"/>
      <c r="Z60" s="70"/>
      <c r="AA60" s="284"/>
      <c r="AB60" s="183"/>
      <c r="AC60" s="197"/>
      <c r="AD60" s="220"/>
      <c r="AE60" s="217"/>
      <c r="AF60" s="136"/>
      <c r="AG60" s="60"/>
    </row>
    <row r="61" spans="1:33" ht="15" customHeight="1" x14ac:dyDescent="0.3">
      <c r="A61" s="252"/>
      <c r="B61" s="239"/>
      <c r="C61" s="229" t="s">
        <v>53</v>
      </c>
      <c r="D61" s="230"/>
      <c r="E61" s="80"/>
      <c r="F61" s="217"/>
      <c r="G61" s="79">
        <v>1.7999999999999999E-2</v>
      </c>
      <c r="H61" s="217"/>
      <c r="I61" s="232"/>
      <c r="J61" s="66">
        <f>J75*0.23</f>
        <v>3.0877500000000002E-2</v>
      </c>
      <c r="K61" s="66">
        <v>0.02</v>
      </c>
      <c r="L61" s="79">
        <f>0.25*L75</f>
        <v>9.7925000000000009E-3</v>
      </c>
      <c r="M61" s="79">
        <v>5.0000000000000001E-3</v>
      </c>
      <c r="N61" s="174">
        <v>5.0000000000000001E-3</v>
      </c>
      <c r="O61" s="202">
        <v>2.5000000000000001E-3</v>
      </c>
      <c r="P61" s="181">
        <v>0.01</v>
      </c>
      <c r="Q61" s="86"/>
      <c r="R61" s="217"/>
      <c r="S61" s="140"/>
      <c r="T61" s="232"/>
      <c r="U61" s="97">
        <v>5.0000000000000001E-3</v>
      </c>
      <c r="V61" s="74">
        <v>2.1999999999999999E-2</v>
      </c>
      <c r="W61" s="187">
        <v>2.5000000000000001E-2</v>
      </c>
      <c r="X61" s="192">
        <v>2.4E-2</v>
      </c>
      <c r="Y61" s="217"/>
      <c r="Z61" s="57"/>
      <c r="AA61" s="277"/>
      <c r="AB61" s="152">
        <v>1.2999999999999999E-2</v>
      </c>
      <c r="AC61" s="197"/>
      <c r="AD61" s="220"/>
      <c r="AE61" s="217"/>
      <c r="AF61" s="74">
        <f>0.03*AF75</f>
        <v>2.8697999999999996E-3</v>
      </c>
      <c r="AG61" s="60"/>
    </row>
    <row r="62" spans="1:33" ht="15" customHeight="1" x14ac:dyDescent="0.3">
      <c r="A62" s="252"/>
      <c r="B62" s="240"/>
      <c r="C62" s="229" t="s">
        <v>54</v>
      </c>
      <c r="D62" s="230"/>
      <c r="E62" s="80"/>
      <c r="F62" s="217"/>
      <c r="G62" s="79">
        <v>1.4E-2</v>
      </c>
      <c r="H62" s="217"/>
      <c r="I62" s="232"/>
      <c r="J62" s="66">
        <f>J75*0.23</f>
        <v>3.0877500000000002E-2</v>
      </c>
      <c r="K62" s="66">
        <v>0.02</v>
      </c>
      <c r="L62" s="128"/>
      <c r="M62" s="79">
        <v>1E-3</v>
      </c>
      <c r="N62" s="174">
        <v>5.0000000000000001E-3</v>
      </c>
      <c r="O62" s="200">
        <v>2.5000000000000001E-3</v>
      </c>
      <c r="P62" s="182">
        <v>5.0000000000000001E-3</v>
      </c>
      <c r="Q62" s="88"/>
      <c r="R62" s="217"/>
      <c r="S62" s="140"/>
      <c r="T62" s="232"/>
      <c r="U62" s="105">
        <v>5.0000000000000001E-3</v>
      </c>
      <c r="V62" s="74">
        <v>2.1999999999999999E-2</v>
      </c>
      <c r="W62" s="187">
        <v>2.5000000000000001E-2</v>
      </c>
      <c r="X62" s="192">
        <v>4.0000000000000001E-3</v>
      </c>
      <c r="Y62" s="217"/>
      <c r="Z62" s="63"/>
      <c r="AA62" s="200"/>
      <c r="AB62" s="152">
        <v>5.0000000000000001E-3</v>
      </c>
      <c r="AC62" s="197"/>
      <c r="AD62" s="220"/>
      <c r="AE62" s="217"/>
      <c r="AF62" s="70"/>
      <c r="AG62" s="60"/>
    </row>
    <row r="63" spans="1:33" x14ac:dyDescent="0.3">
      <c r="A63" s="252"/>
      <c r="B63" s="237" t="s">
        <v>75</v>
      </c>
      <c r="C63" s="241" t="s">
        <v>81</v>
      </c>
      <c r="D63" s="242"/>
      <c r="E63" s="82"/>
      <c r="F63" s="217"/>
      <c r="G63" s="79">
        <v>2.5000000000000001E-2</v>
      </c>
      <c r="H63" s="217"/>
      <c r="I63" s="232"/>
      <c r="J63" s="119"/>
      <c r="K63" s="130"/>
      <c r="L63" s="128"/>
      <c r="M63" s="66">
        <v>0.01</v>
      </c>
      <c r="N63" s="174">
        <v>5.0000000000000001E-3</v>
      </c>
      <c r="O63" s="66">
        <v>0.03</v>
      </c>
      <c r="P63" s="82">
        <v>0.01</v>
      </c>
      <c r="Q63" s="57"/>
      <c r="R63" s="217"/>
      <c r="S63" s="74">
        <f>1.6*S75</f>
        <v>1.1712E-2</v>
      </c>
      <c r="T63" s="232"/>
      <c r="U63" s="97"/>
      <c r="V63" s="74">
        <v>2.1999999999999999E-2</v>
      </c>
      <c r="W63" s="188"/>
      <c r="X63" s="195"/>
      <c r="Y63" s="217"/>
      <c r="Z63" s="57"/>
      <c r="AA63" s="278">
        <v>0.01</v>
      </c>
      <c r="AB63" s="183"/>
      <c r="AC63" s="197"/>
      <c r="AD63" s="220"/>
      <c r="AE63" s="217"/>
      <c r="AF63" s="80"/>
      <c r="AG63" s="60"/>
    </row>
    <row r="64" spans="1:33" x14ac:dyDescent="0.3">
      <c r="A64" s="252"/>
      <c r="B64" s="238"/>
      <c r="C64" s="241" t="s">
        <v>82</v>
      </c>
      <c r="D64" s="242"/>
      <c r="E64" s="57"/>
      <c r="F64" s="217"/>
      <c r="G64" s="103"/>
      <c r="H64" s="217"/>
      <c r="I64" s="232"/>
      <c r="J64" s="119"/>
      <c r="K64" s="130"/>
      <c r="L64" s="128"/>
      <c r="M64" s="164"/>
      <c r="N64" s="164"/>
      <c r="O64" s="92"/>
      <c r="P64" s="70"/>
      <c r="Q64" s="57"/>
      <c r="R64" s="217"/>
      <c r="S64" s="140"/>
      <c r="T64" s="232"/>
      <c r="U64" s="87"/>
      <c r="V64" s="87"/>
      <c r="W64" s="67"/>
      <c r="X64" s="57"/>
      <c r="Y64" s="217"/>
      <c r="Z64" s="57"/>
      <c r="AA64" s="277"/>
      <c r="AB64" s="183"/>
      <c r="AC64" s="197"/>
      <c r="AD64" s="220"/>
      <c r="AE64" s="217"/>
      <c r="AF64" s="55"/>
      <c r="AG64" s="60"/>
    </row>
    <row r="65" spans="1:33" x14ac:dyDescent="0.3">
      <c r="A65" s="252"/>
      <c r="B65" s="239"/>
      <c r="C65" s="241" t="s">
        <v>11</v>
      </c>
      <c r="D65" s="242"/>
      <c r="E65" s="57"/>
      <c r="F65" s="217"/>
      <c r="G65" s="80"/>
      <c r="H65" s="217"/>
      <c r="I65" s="232"/>
      <c r="J65" s="119"/>
      <c r="K65" s="130"/>
      <c r="L65" s="128"/>
      <c r="M65" s="164"/>
      <c r="N65" s="164"/>
      <c r="O65" s="55"/>
      <c r="P65" s="57"/>
      <c r="Q65" s="57"/>
      <c r="R65" s="217"/>
      <c r="S65" s="140"/>
      <c r="T65" s="232"/>
      <c r="U65" s="87"/>
      <c r="V65" s="87"/>
      <c r="W65" s="67"/>
      <c r="X65" s="57"/>
      <c r="Y65" s="217"/>
      <c r="Z65" s="57"/>
      <c r="AA65" s="277"/>
      <c r="AB65" s="183"/>
      <c r="AC65" s="197"/>
      <c r="AD65" s="220"/>
      <c r="AE65" s="217"/>
      <c r="AF65" s="135"/>
      <c r="AG65" s="60"/>
    </row>
    <row r="66" spans="1:33" x14ac:dyDescent="0.3">
      <c r="A66" s="252"/>
      <c r="B66" s="239"/>
      <c r="C66" s="241" t="s">
        <v>73</v>
      </c>
      <c r="D66" s="242"/>
      <c r="E66" s="57"/>
      <c r="F66" s="217"/>
      <c r="G66" s="190"/>
      <c r="H66" s="217"/>
      <c r="I66" s="232"/>
      <c r="J66" s="119"/>
      <c r="K66" s="130"/>
      <c r="L66" s="128"/>
      <c r="M66" s="164"/>
      <c r="N66" s="164"/>
      <c r="O66" s="55"/>
      <c r="P66" s="63"/>
      <c r="Q66" s="63"/>
      <c r="R66" s="217"/>
      <c r="S66" s="140"/>
      <c r="T66" s="232"/>
      <c r="U66" s="87"/>
      <c r="V66" s="87"/>
      <c r="W66" s="71"/>
      <c r="X66" s="193"/>
      <c r="Y66" s="217"/>
      <c r="Z66" s="63"/>
      <c r="AA66" s="277"/>
      <c r="AB66" s="183"/>
      <c r="AC66" s="197"/>
      <c r="AD66" s="220"/>
      <c r="AE66" s="217"/>
      <c r="AF66" s="135"/>
      <c r="AG66" s="60"/>
    </row>
    <row r="67" spans="1:33" ht="15" hidden="1" customHeight="1" x14ac:dyDescent="0.25">
      <c r="A67" s="252"/>
      <c r="B67" s="239"/>
      <c r="C67" s="222" t="s">
        <v>84</v>
      </c>
      <c r="D67" s="223"/>
      <c r="E67" s="57"/>
      <c r="F67" s="217"/>
      <c r="G67" s="79"/>
      <c r="H67" s="217"/>
      <c r="I67" s="232"/>
      <c r="J67" s="119"/>
      <c r="K67" s="130"/>
      <c r="L67" s="128"/>
      <c r="M67" s="164"/>
      <c r="N67" s="164"/>
      <c r="O67" s="55"/>
      <c r="P67" s="57"/>
      <c r="Q67" s="57"/>
      <c r="R67" s="217"/>
      <c r="S67" s="140"/>
      <c r="T67" s="232"/>
      <c r="U67" s="87"/>
      <c r="V67" s="160"/>
      <c r="W67" s="67"/>
      <c r="X67" s="193"/>
      <c r="Y67" s="217"/>
      <c r="Z67" s="57"/>
      <c r="AA67" s="277"/>
      <c r="AB67" s="183"/>
      <c r="AC67" s="197"/>
      <c r="AD67" s="220"/>
      <c r="AE67" s="217"/>
      <c r="AF67" s="135"/>
      <c r="AG67" s="60"/>
    </row>
    <row r="68" spans="1:33" ht="15" hidden="1" customHeight="1" x14ac:dyDescent="0.25">
      <c r="A68" s="252"/>
      <c r="B68" s="239"/>
      <c r="C68" s="229" t="s">
        <v>72</v>
      </c>
      <c r="D68" s="230"/>
      <c r="E68" s="57"/>
      <c r="F68" s="217"/>
      <c r="G68" s="79"/>
      <c r="H68" s="217"/>
      <c r="I68" s="232"/>
      <c r="J68" s="119"/>
      <c r="K68" s="130"/>
      <c r="L68" s="128"/>
      <c r="M68" s="164"/>
      <c r="N68" s="164"/>
      <c r="O68" s="55"/>
      <c r="P68" s="63"/>
      <c r="Q68" s="63"/>
      <c r="R68" s="217"/>
      <c r="S68" s="140"/>
      <c r="T68" s="232"/>
      <c r="U68" s="87"/>
      <c r="V68" s="160"/>
      <c r="W68" s="71"/>
      <c r="X68" s="193"/>
      <c r="Y68" s="217"/>
      <c r="Z68" s="63"/>
      <c r="AA68" s="277"/>
      <c r="AB68" s="183"/>
      <c r="AC68" s="197"/>
      <c r="AD68" s="220"/>
      <c r="AE68" s="217"/>
      <c r="AF68" s="135"/>
      <c r="AG68" s="60"/>
    </row>
    <row r="69" spans="1:33" x14ac:dyDescent="0.3">
      <c r="A69" s="253"/>
      <c r="B69" s="240"/>
      <c r="C69" s="229" t="s">
        <v>34</v>
      </c>
      <c r="D69" s="230"/>
      <c r="E69" s="63"/>
      <c r="F69" s="217"/>
      <c r="G69" s="79">
        <v>1.2E-2</v>
      </c>
      <c r="H69" s="217"/>
      <c r="I69" s="232"/>
      <c r="J69" s="119"/>
      <c r="K69" s="66">
        <v>0.01</v>
      </c>
      <c r="L69" s="128"/>
      <c r="M69" s="164"/>
      <c r="N69" s="170"/>
      <c r="O69" s="55"/>
      <c r="P69" s="63"/>
      <c r="Q69" s="77">
        <v>0.02</v>
      </c>
      <c r="R69" s="217"/>
      <c r="S69" s="74">
        <f>0.1*S75</f>
        <v>7.3200000000000001E-4</v>
      </c>
      <c r="T69" s="232"/>
      <c r="U69" s="79">
        <v>3.3000000000000002E-2</v>
      </c>
      <c r="V69" s="159">
        <v>2.1999999999999999E-2</v>
      </c>
      <c r="W69" s="73"/>
      <c r="X69" s="192">
        <v>1.1999999999999999E-3</v>
      </c>
      <c r="Y69" s="217"/>
      <c r="Z69" s="74"/>
      <c r="AA69" s="278">
        <v>0.01</v>
      </c>
      <c r="AB69" s="183"/>
      <c r="AC69" s="197"/>
      <c r="AD69" s="220"/>
      <c r="AE69" s="217"/>
      <c r="AF69" s="57"/>
      <c r="AG69" s="60"/>
    </row>
    <row r="70" spans="1:33" s="1" customFormat="1" ht="15" hidden="1" customHeight="1" x14ac:dyDescent="0.25">
      <c r="A70" s="233" t="s">
        <v>48</v>
      </c>
      <c r="B70" s="241" t="s">
        <v>21</v>
      </c>
      <c r="C70" s="264"/>
      <c r="D70" s="242"/>
      <c r="F70" s="217"/>
      <c r="G70" s="79"/>
      <c r="H70" s="217"/>
      <c r="I70" s="232"/>
      <c r="J70" s="119"/>
      <c r="K70" s="102"/>
      <c r="L70" s="128"/>
      <c r="M70" s="164"/>
      <c r="N70" s="174"/>
      <c r="O70" s="55"/>
      <c r="P70" s="57"/>
      <c r="Q70" s="57"/>
      <c r="R70" s="217"/>
      <c r="S70" s="140"/>
      <c r="T70" s="232"/>
      <c r="U70" s="81"/>
      <c r="V70" s="161"/>
      <c r="W70" s="67"/>
      <c r="X70" s="134"/>
      <c r="Y70" s="217"/>
      <c r="Z70" s="57"/>
      <c r="AA70" s="277"/>
      <c r="AB70" s="183"/>
      <c r="AC70" s="197"/>
      <c r="AD70" s="220"/>
      <c r="AE70" s="217"/>
      <c r="AF70" s="135"/>
      <c r="AG70" s="60"/>
    </row>
    <row r="71" spans="1:33" s="1" customFormat="1" ht="27.75" customHeight="1" x14ac:dyDescent="0.3">
      <c r="A71" s="233"/>
      <c r="B71" s="241" t="s">
        <v>154</v>
      </c>
      <c r="C71" s="243"/>
      <c r="D71" s="244"/>
      <c r="E71" s="57"/>
      <c r="F71" s="217"/>
      <c r="G71" s="103"/>
      <c r="H71" s="217"/>
      <c r="I71" s="232"/>
      <c r="J71" s="119"/>
      <c r="K71" s="102"/>
      <c r="L71" s="128"/>
      <c r="M71" s="164"/>
      <c r="N71" s="164"/>
      <c r="O71" s="55"/>
      <c r="P71" s="57"/>
      <c r="Q71" s="55">
        <v>10</v>
      </c>
      <c r="R71" s="217"/>
      <c r="S71" s="140"/>
      <c r="T71" s="232"/>
      <c r="U71" s="81"/>
      <c r="V71" s="81"/>
      <c r="W71" s="67"/>
      <c r="X71" s="134"/>
      <c r="Y71" s="217"/>
      <c r="Z71" s="57"/>
      <c r="AA71" s="277"/>
      <c r="AB71" s="183"/>
      <c r="AC71" s="197"/>
      <c r="AD71" s="220"/>
      <c r="AE71" s="217"/>
      <c r="AF71" s="135"/>
      <c r="AG71" s="60"/>
    </row>
    <row r="72" spans="1:33" s="1" customFormat="1" x14ac:dyDescent="0.3">
      <c r="A72" s="233"/>
      <c r="B72" s="107" t="s">
        <v>105</v>
      </c>
      <c r="C72" s="113"/>
      <c r="D72" s="113"/>
      <c r="F72" s="271"/>
      <c r="G72" s="80"/>
      <c r="H72" s="220"/>
      <c r="I72" s="232"/>
      <c r="J72" s="119"/>
      <c r="K72" s="106"/>
      <c r="L72" s="128"/>
      <c r="M72" s="164"/>
      <c r="N72" s="164"/>
      <c r="O72" s="66">
        <v>200</v>
      </c>
      <c r="P72" s="57"/>
      <c r="Q72" s="92"/>
      <c r="R72" s="217"/>
      <c r="S72" s="140"/>
      <c r="T72" s="232"/>
      <c r="U72" s="81"/>
      <c r="V72" s="81"/>
      <c r="W72" s="67"/>
      <c r="X72" s="134"/>
      <c r="Y72" s="217"/>
      <c r="Z72" s="57"/>
      <c r="AA72" s="277"/>
      <c r="AB72" s="183"/>
      <c r="AC72" s="197"/>
      <c r="AD72" s="220"/>
      <c r="AE72" s="217"/>
      <c r="AF72" s="135"/>
      <c r="AG72" s="60"/>
    </row>
    <row r="73" spans="1:33" ht="57" customHeight="1" x14ac:dyDescent="0.3">
      <c r="A73" s="233"/>
      <c r="B73" s="234" t="s">
        <v>45</v>
      </c>
      <c r="C73" s="235"/>
      <c r="D73" s="236"/>
      <c r="E73" s="55"/>
      <c r="F73" s="271"/>
      <c r="G73" s="80"/>
      <c r="H73" s="220"/>
      <c r="I73" s="232"/>
      <c r="J73" s="119"/>
      <c r="K73" s="102"/>
      <c r="L73" s="128"/>
      <c r="M73" s="164"/>
      <c r="N73" s="164"/>
      <c r="O73" s="66" t="s">
        <v>106</v>
      </c>
      <c r="P73" s="55"/>
      <c r="Q73" s="92"/>
      <c r="R73" s="217"/>
      <c r="S73" s="140"/>
      <c r="T73" s="232"/>
      <c r="U73" s="81"/>
      <c r="V73" s="81"/>
      <c r="W73" s="67"/>
      <c r="X73" s="134"/>
      <c r="Y73" s="217"/>
      <c r="Z73" s="57"/>
      <c r="AA73" s="277"/>
      <c r="AB73" s="183"/>
      <c r="AC73" s="197"/>
      <c r="AD73" s="220"/>
      <c r="AE73" s="217"/>
      <c r="AF73" s="148"/>
      <c r="AG73" s="60"/>
    </row>
    <row r="74" spans="1:33" ht="45" customHeight="1" x14ac:dyDescent="0.3">
      <c r="A74" s="233"/>
      <c r="B74" s="22" t="s">
        <v>38</v>
      </c>
      <c r="C74" s="39"/>
      <c r="D74" s="18"/>
      <c r="E74" s="57"/>
      <c r="F74" s="271"/>
      <c r="G74" s="80"/>
      <c r="H74" s="220"/>
      <c r="I74" s="232"/>
      <c r="J74" s="123"/>
      <c r="K74" s="102"/>
      <c r="L74" s="128"/>
      <c r="M74" s="164"/>
      <c r="N74" s="164"/>
      <c r="O74" s="66"/>
      <c r="P74" s="57"/>
      <c r="Q74" s="57"/>
      <c r="R74" s="217"/>
      <c r="S74" s="140"/>
      <c r="T74" s="232"/>
      <c r="U74" s="81"/>
      <c r="V74" s="81"/>
      <c r="W74" s="71"/>
      <c r="X74" s="100"/>
      <c r="Y74" s="217"/>
      <c r="Z74" s="57"/>
      <c r="AA74" s="277"/>
      <c r="AB74" s="183"/>
      <c r="AC74" s="197"/>
      <c r="AD74" s="220"/>
      <c r="AE74" s="217"/>
      <c r="AF74" s="136"/>
      <c r="AG74" s="60"/>
    </row>
    <row r="75" spans="1:33" s="147" customFormat="1" ht="15" customHeight="1" x14ac:dyDescent="0.3">
      <c r="A75" s="154" t="s">
        <v>88</v>
      </c>
      <c r="B75" s="272"/>
      <c r="C75" s="273"/>
      <c r="D75" s="274"/>
      <c r="E75" s="155"/>
      <c r="F75" s="218"/>
      <c r="G75" s="190"/>
      <c r="H75" s="218"/>
      <c r="I75" s="270"/>
      <c r="J75" s="203">
        <v>0.13425000000000001</v>
      </c>
      <c r="K75" s="143"/>
      <c r="L75" s="204">
        <v>3.9170000000000003E-2</v>
      </c>
      <c r="M75" s="168"/>
      <c r="N75" s="176"/>
      <c r="O75" s="201"/>
      <c r="P75" s="142"/>
      <c r="Q75" s="142"/>
      <c r="R75" s="218"/>
      <c r="S75" s="205">
        <v>7.3200000000000001E-3</v>
      </c>
      <c r="T75" s="270"/>
      <c r="U75" s="144"/>
      <c r="V75" s="81"/>
      <c r="W75" s="145"/>
      <c r="X75" s="146"/>
      <c r="Y75" s="218"/>
      <c r="Z75" s="206">
        <v>9.8739999999999994E-2</v>
      </c>
      <c r="AA75" s="285"/>
      <c r="AB75" s="196"/>
      <c r="AC75" s="199"/>
      <c r="AD75" s="221"/>
      <c r="AE75" s="218"/>
      <c r="AF75" s="206">
        <v>9.5659999999999995E-2</v>
      </c>
      <c r="AG75" s="207">
        <v>0.91293999999999997</v>
      </c>
    </row>
    <row r="76" spans="1:33" ht="15" thickBot="1" x14ac:dyDescent="0.35">
      <c r="A76" s="132" t="s">
        <v>47</v>
      </c>
      <c r="B76" s="226"/>
      <c r="C76" s="227"/>
      <c r="D76" s="228"/>
      <c r="E76" s="89" t="s">
        <v>102</v>
      </c>
      <c r="F76" s="89"/>
      <c r="G76" s="89" t="s">
        <v>131</v>
      </c>
      <c r="H76" s="89"/>
      <c r="I76" s="89"/>
      <c r="J76" s="89" t="s">
        <v>113</v>
      </c>
      <c r="K76" s="89" t="s">
        <v>122</v>
      </c>
      <c r="L76" s="89" t="s">
        <v>126</v>
      </c>
      <c r="M76" s="89" t="s">
        <v>70</v>
      </c>
      <c r="N76" s="89"/>
      <c r="O76" s="89" t="s">
        <v>142</v>
      </c>
      <c r="P76" s="89"/>
      <c r="Q76" s="89" t="s">
        <v>58</v>
      </c>
      <c r="R76" s="89"/>
      <c r="S76" s="89" t="s">
        <v>130</v>
      </c>
      <c r="T76" s="89" t="s">
        <v>119</v>
      </c>
      <c r="U76" s="89"/>
      <c r="V76" s="89" t="s">
        <v>61</v>
      </c>
      <c r="W76" s="89"/>
      <c r="X76" s="89"/>
      <c r="Y76" s="89"/>
      <c r="Z76" s="89" t="s">
        <v>56</v>
      </c>
      <c r="AA76" s="286" t="s">
        <v>157</v>
      </c>
      <c r="AB76" s="89"/>
      <c r="AC76" s="89" t="s">
        <v>138</v>
      </c>
      <c r="AD76" s="89" t="s">
        <v>97</v>
      </c>
      <c r="AE76" s="89"/>
      <c r="AF76" s="89" t="s">
        <v>133</v>
      </c>
      <c r="AG76" s="89" t="s">
        <v>57</v>
      </c>
    </row>
    <row r="77" spans="1:33" x14ac:dyDescent="0.3">
      <c r="E77" s="23"/>
      <c r="F77" s="23"/>
      <c r="G77" s="23"/>
      <c r="H77" s="23"/>
      <c r="I77" s="23"/>
      <c r="J77" s="23"/>
      <c r="K77" s="33"/>
      <c r="L77" s="33"/>
      <c r="M77" s="23"/>
      <c r="N77" s="23"/>
      <c r="O77" s="33"/>
      <c r="P77" s="23"/>
      <c r="Q77" s="23"/>
      <c r="R77" s="23"/>
      <c r="S77" s="23"/>
      <c r="T77" s="33"/>
      <c r="U77" s="33"/>
      <c r="W77" s="23"/>
      <c r="X77" s="23"/>
      <c r="Y77" s="23"/>
      <c r="Z77" s="23"/>
      <c r="AA77" s="287"/>
      <c r="AB77" s="33"/>
      <c r="AC77" s="33"/>
      <c r="AD77" s="23"/>
      <c r="AE77" s="23"/>
      <c r="AF77" s="23"/>
      <c r="AG77" s="33"/>
    </row>
    <row r="78" spans="1:33" ht="15" customHeight="1" x14ac:dyDescent="0.3">
      <c r="A78" s="133" t="s">
        <v>47</v>
      </c>
      <c r="B78" s="41"/>
      <c r="C78" s="40"/>
      <c r="D78" s="40"/>
      <c r="E78" s="40"/>
      <c r="F78" s="40"/>
      <c r="G78" s="124"/>
      <c r="H78" s="40"/>
      <c r="I78" s="122"/>
      <c r="J78" s="40"/>
      <c r="K78" s="40"/>
      <c r="L78" s="124"/>
      <c r="M78" s="40"/>
      <c r="N78" s="40"/>
      <c r="O78" s="40"/>
      <c r="P78" s="124"/>
      <c r="Q78" s="40"/>
      <c r="R78" s="124"/>
      <c r="S78" s="124"/>
      <c r="T78" s="122"/>
      <c r="U78" s="124"/>
      <c r="V78" s="124"/>
      <c r="W78" s="40"/>
      <c r="X78" s="35"/>
      <c r="Y78" s="40"/>
      <c r="Z78" s="124"/>
      <c r="AA78" s="124"/>
      <c r="AB78" s="124"/>
      <c r="AC78" s="124"/>
      <c r="AD78" s="40"/>
      <c r="AE78" s="124"/>
      <c r="AF78" s="40"/>
      <c r="AG78" s="40"/>
    </row>
    <row r="79" spans="1:33" x14ac:dyDescent="0.3">
      <c r="A79" s="36"/>
      <c r="B79" s="209"/>
      <c r="C79" s="35"/>
      <c r="D79" s="35"/>
      <c r="E79" s="35"/>
      <c r="F79" s="35"/>
      <c r="G79" s="124"/>
      <c r="H79" s="40"/>
      <c r="I79" s="122"/>
      <c r="J79" s="40"/>
      <c r="K79" s="40"/>
      <c r="L79" s="124"/>
      <c r="M79" s="35"/>
      <c r="N79" s="35"/>
      <c r="O79" s="35"/>
      <c r="P79" s="162"/>
      <c r="Q79" s="35"/>
      <c r="R79" s="35"/>
      <c r="S79" s="35"/>
      <c r="T79" s="35"/>
      <c r="U79" s="35"/>
      <c r="V79" s="35"/>
      <c r="W79" s="35"/>
      <c r="X79" s="35"/>
      <c r="Y79" s="35"/>
      <c r="Z79" s="35"/>
      <c r="AA79" s="124"/>
      <c r="AB79" s="162"/>
      <c r="AC79" s="178"/>
      <c r="AD79" s="35"/>
      <c r="AE79" s="35"/>
      <c r="AF79" s="35"/>
      <c r="AG79" s="35"/>
    </row>
    <row r="80" spans="1:33" ht="17.25" customHeight="1" x14ac:dyDescent="0.3">
      <c r="A80" s="36" t="s">
        <v>56</v>
      </c>
      <c r="B80" s="34" t="s">
        <v>156</v>
      </c>
      <c r="C80" s="35"/>
      <c r="D80" s="35"/>
      <c r="E80" s="35"/>
      <c r="F80" s="35"/>
      <c r="G80" s="124"/>
      <c r="H80" s="124"/>
      <c r="I80" s="124"/>
      <c r="J80" s="124"/>
      <c r="K80" s="124"/>
      <c r="L80" s="124"/>
      <c r="M80" s="35"/>
      <c r="N80" s="35"/>
      <c r="O80" s="35"/>
      <c r="P80" s="162"/>
      <c r="Q80" s="35"/>
      <c r="R80" s="35"/>
      <c r="S80" s="42"/>
      <c r="T80" s="35"/>
      <c r="U80" s="35"/>
      <c r="V80" s="35"/>
      <c r="W80" s="35"/>
      <c r="X80" s="35"/>
      <c r="Y80" s="35"/>
      <c r="Z80" s="35"/>
      <c r="AA80" s="124"/>
      <c r="AB80" s="42"/>
      <c r="AC80" s="42"/>
      <c r="AD80" s="35"/>
      <c r="AE80" s="35"/>
      <c r="AF80" s="35"/>
      <c r="AG80" s="35"/>
    </row>
    <row r="81" spans="1:33" ht="17.25" customHeight="1" x14ac:dyDescent="0.3">
      <c r="A81" s="36"/>
      <c r="B81" s="34" t="s">
        <v>155</v>
      </c>
      <c r="C81" s="208"/>
      <c r="D81" s="208"/>
      <c r="E81" s="208"/>
      <c r="F81" s="208"/>
      <c r="G81" s="124"/>
      <c r="H81" s="124"/>
      <c r="I81" s="124"/>
      <c r="J81" s="124"/>
      <c r="K81" s="124"/>
      <c r="L81" s="124"/>
      <c r="M81" s="208"/>
      <c r="N81" s="208"/>
      <c r="O81" s="208"/>
      <c r="P81" s="208"/>
      <c r="Q81" s="208"/>
      <c r="R81" s="208"/>
      <c r="S81" s="42"/>
      <c r="T81" s="208"/>
      <c r="U81" s="208"/>
      <c r="V81" s="208"/>
      <c r="W81" s="208"/>
      <c r="X81" s="208"/>
      <c r="Y81" s="208"/>
      <c r="Z81" s="208"/>
      <c r="AA81" s="124"/>
      <c r="AB81" s="42"/>
      <c r="AC81" s="42"/>
      <c r="AD81" s="208"/>
      <c r="AE81" s="208"/>
      <c r="AF81" s="208"/>
      <c r="AG81" s="208"/>
    </row>
    <row r="82" spans="1:33" s="43" customFormat="1" x14ac:dyDescent="0.3">
      <c r="A82" s="36" t="s">
        <v>57</v>
      </c>
      <c r="B82" s="34" t="s">
        <v>155</v>
      </c>
      <c r="C82" s="35"/>
      <c r="D82" s="35"/>
      <c r="E82" s="34"/>
      <c r="F82" s="42"/>
      <c r="G82" s="124"/>
      <c r="H82" s="124"/>
      <c r="I82" s="124"/>
      <c r="J82" s="124"/>
      <c r="K82" s="124"/>
      <c r="L82" s="124"/>
      <c r="M82" s="42"/>
      <c r="N82" s="42"/>
      <c r="O82" s="42"/>
      <c r="P82" s="42"/>
      <c r="Q82" s="42"/>
      <c r="R82" s="42"/>
      <c r="S82" s="35"/>
      <c r="T82" s="42"/>
      <c r="U82" s="42"/>
      <c r="V82" s="42"/>
      <c r="W82" s="42"/>
      <c r="X82" s="35"/>
      <c r="Y82" s="42"/>
      <c r="Z82" s="42"/>
      <c r="AA82" s="124"/>
      <c r="AB82" s="162"/>
      <c r="AC82" s="178"/>
      <c r="AD82" s="42"/>
      <c r="AE82" s="42"/>
      <c r="AF82" s="42"/>
      <c r="AG82" s="42"/>
    </row>
    <row r="83" spans="1:33" x14ac:dyDescent="0.3">
      <c r="A83" s="36" t="s">
        <v>58</v>
      </c>
      <c r="B83" s="34" t="s">
        <v>153</v>
      </c>
      <c r="C83" s="35"/>
      <c r="D83" s="35"/>
      <c r="E83" s="35"/>
      <c r="F83" s="35"/>
      <c r="G83" s="124"/>
      <c r="H83" s="40"/>
      <c r="I83" s="122"/>
      <c r="J83" s="40"/>
      <c r="K83" s="40"/>
      <c r="L83" s="124"/>
      <c r="M83" s="35"/>
      <c r="N83" s="35"/>
      <c r="O83" s="35"/>
      <c r="P83" s="162"/>
      <c r="Q83" s="35"/>
      <c r="R83" s="35"/>
      <c r="S83" s="35"/>
      <c r="T83" s="35"/>
      <c r="U83" s="35"/>
      <c r="V83" s="35"/>
      <c r="W83" s="35"/>
      <c r="X83" s="35"/>
      <c r="Y83" s="35"/>
      <c r="Z83" s="35"/>
      <c r="AA83" s="124"/>
      <c r="AB83" s="162"/>
      <c r="AC83" s="178"/>
      <c r="AD83" s="35"/>
      <c r="AE83" s="35"/>
      <c r="AF83" s="35"/>
      <c r="AG83" s="35"/>
    </row>
    <row r="84" spans="1:33" x14ac:dyDescent="0.3">
      <c r="A84" s="36" t="s">
        <v>61</v>
      </c>
      <c r="B84" s="93" t="s">
        <v>141</v>
      </c>
      <c r="C84" s="35"/>
      <c r="D84" s="35"/>
      <c r="E84" s="35"/>
      <c r="F84" s="35"/>
      <c r="G84" s="124"/>
      <c r="H84" s="40"/>
      <c r="I84" s="122"/>
      <c r="J84" s="40"/>
      <c r="K84" s="40"/>
      <c r="L84" s="124"/>
      <c r="M84" s="35"/>
      <c r="N84" s="35"/>
      <c r="O84" s="35"/>
      <c r="P84" s="162"/>
      <c r="Q84" s="35"/>
      <c r="R84" s="35"/>
      <c r="S84" s="35"/>
      <c r="T84" s="35"/>
      <c r="U84" s="35"/>
      <c r="V84" s="35"/>
      <c r="W84" s="35"/>
      <c r="X84" s="35"/>
      <c r="Y84" s="35"/>
      <c r="Z84" s="35"/>
      <c r="AA84" s="124"/>
      <c r="AB84" s="162"/>
      <c r="AC84" s="178"/>
      <c r="AD84" s="35"/>
      <c r="AE84" s="35"/>
      <c r="AF84" s="35"/>
      <c r="AG84" s="35"/>
    </row>
    <row r="85" spans="1:33" x14ac:dyDescent="0.3">
      <c r="A85" s="36" t="s">
        <v>133</v>
      </c>
      <c r="B85" s="93" t="s">
        <v>134</v>
      </c>
      <c r="C85" s="35"/>
      <c r="D85" s="35"/>
      <c r="E85" s="35"/>
      <c r="F85" s="35"/>
      <c r="G85" s="124"/>
      <c r="H85" s="124"/>
      <c r="I85" s="124"/>
      <c r="J85" s="124"/>
      <c r="K85" s="124"/>
      <c r="L85" s="124"/>
      <c r="M85" s="35"/>
      <c r="N85" s="35"/>
      <c r="O85" s="35"/>
      <c r="P85" s="162"/>
      <c r="Q85" s="35"/>
      <c r="R85" s="35"/>
      <c r="S85" s="35"/>
      <c r="T85" s="35"/>
      <c r="U85" s="35"/>
      <c r="V85" s="35"/>
      <c r="W85" s="35"/>
      <c r="X85" s="42"/>
      <c r="Y85" s="35"/>
      <c r="Z85" s="35"/>
      <c r="AA85" s="124"/>
      <c r="AB85" s="162"/>
      <c r="AC85" s="178"/>
      <c r="AD85" s="35"/>
      <c r="AE85" s="35"/>
      <c r="AF85" s="35"/>
      <c r="AG85" s="35"/>
    </row>
    <row r="86" spans="1:33" x14ac:dyDescent="0.3">
      <c r="A86" s="36"/>
      <c r="B86" s="34" t="s">
        <v>155</v>
      </c>
      <c r="C86" s="35"/>
      <c r="D86" s="35"/>
      <c r="E86" s="35"/>
      <c r="F86" s="35"/>
      <c r="G86" s="124"/>
      <c r="H86" s="124"/>
      <c r="I86" s="124"/>
      <c r="J86" s="124"/>
      <c r="K86" s="124"/>
      <c r="L86" s="124"/>
      <c r="M86" s="35"/>
      <c r="N86" s="35"/>
      <c r="O86" s="35"/>
      <c r="P86" s="162"/>
      <c r="Q86" s="35"/>
      <c r="R86" s="35"/>
      <c r="S86" s="42"/>
      <c r="T86" s="35"/>
      <c r="U86" s="35"/>
      <c r="V86" s="35"/>
      <c r="W86" s="35"/>
      <c r="X86" s="42"/>
      <c r="Y86" s="35"/>
      <c r="Z86" s="35"/>
      <c r="AA86" s="124"/>
      <c r="AB86" s="162"/>
      <c r="AC86" s="178"/>
      <c r="AD86" s="35"/>
      <c r="AE86" s="35"/>
      <c r="AF86" s="35"/>
      <c r="AG86" s="35"/>
    </row>
    <row r="87" spans="1:33" s="43" customFormat="1" x14ac:dyDescent="0.3">
      <c r="A87" s="36" t="s">
        <v>70</v>
      </c>
      <c r="B87" s="34" t="s">
        <v>135</v>
      </c>
      <c r="C87" s="42"/>
      <c r="D87" s="42"/>
      <c r="E87" s="42"/>
      <c r="F87" s="42"/>
      <c r="G87" s="124"/>
      <c r="H87" s="40"/>
      <c r="I87" s="122"/>
      <c r="J87" s="40"/>
      <c r="K87" s="40"/>
      <c r="L87" s="124"/>
      <c r="M87" s="42"/>
      <c r="N87" s="42"/>
      <c r="O87" s="42"/>
      <c r="P87" s="42"/>
      <c r="Q87" s="42"/>
      <c r="R87" s="42"/>
      <c r="S87" s="35"/>
      <c r="T87" s="42"/>
      <c r="U87" s="42"/>
      <c r="V87" s="42"/>
      <c r="W87" s="42"/>
      <c r="X87" s="35"/>
      <c r="Y87" s="42"/>
      <c r="Z87" s="42"/>
      <c r="AA87" s="124"/>
      <c r="AB87" s="44"/>
      <c r="AC87" s="44"/>
      <c r="AD87" s="42"/>
      <c r="AE87" s="42"/>
      <c r="AF87" s="42"/>
      <c r="AG87" s="44"/>
    </row>
    <row r="88" spans="1:33" hidden="1" x14ac:dyDescent="0.3">
      <c r="A88" s="36" t="s">
        <v>97</v>
      </c>
      <c r="B88" s="93" t="s">
        <v>95</v>
      </c>
      <c r="C88" s="35"/>
      <c r="D88" s="35"/>
      <c r="E88" s="35"/>
      <c r="F88" s="35"/>
      <c r="G88" s="35"/>
      <c r="H88" s="35"/>
      <c r="I88" s="35"/>
      <c r="J88" s="35"/>
      <c r="K88" s="40"/>
      <c r="L88" s="124"/>
      <c r="M88" s="35"/>
      <c r="N88" s="35"/>
      <c r="O88" s="35"/>
      <c r="P88" s="162"/>
      <c r="Q88" s="35"/>
      <c r="R88" s="35"/>
      <c r="S88" s="35"/>
      <c r="T88" s="35"/>
      <c r="U88" s="35"/>
      <c r="V88" s="35"/>
      <c r="W88" s="35"/>
      <c r="X88" s="35"/>
      <c r="Y88" s="35"/>
      <c r="Z88" s="35"/>
      <c r="AA88" s="124"/>
      <c r="AB88" s="162"/>
      <c r="AC88" s="178"/>
      <c r="AD88" s="35"/>
      <c r="AE88" s="35"/>
      <c r="AF88" s="35"/>
      <c r="AG88" s="35"/>
    </row>
    <row r="89" spans="1:33" hidden="1" x14ac:dyDescent="0.3">
      <c r="A89" s="36"/>
      <c r="B89" s="93" t="s">
        <v>96</v>
      </c>
      <c r="C89" s="35"/>
      <c r="D89" s="35"/>
      <c r="E89" s="35"/>
      <c r="F89" s="35"/>
      <c r="G89" s="35"/>
      <c r="H89" s="35"/>
      <c r="I89" s="35"/>
      <c r="J89" s="35"/>
      <c r="K89" s="40"/>
      <c r="L89" s="124"/>
      <c r="M89" s="35"/>
      <c r="N89" s="35"/>
      <c r="O89" s="35"/>
      <c r="P89" s="162"/>
      <c r="Q89" s="35"/>
      <c r="R89" s="35"/>
      <c r="S89" s="35"/>
      <c r="T89" s="35"/>
      <c r="U89" s="35"/>
      <c r="V89" s="35"/>
      <c r="W89" s="35"/>
      <c r="X89" s="35"/>
      <c r="Y89" s="35"/>
      <c r="Z89" s="35"/>
      <c r="AA89" s="124"/>
      <c r="AB89" s="162"/>
      <c r="AC89" s="178"/>
      <c r="AD89" s="35"/>
      <c r="AE89" s="35"/>
      <c r="AF89" s="35"/>
      <c r="AG89" s="35"/>
    </row>
    <row r="90" spans="1:33" x14ac:dyDescent="0.3">
      <c r="A90" s="36" t="s">
        <v>97</v>
      </c>
      <c r="B90" s="34" t="s">
        <v>149</v>
      </c>
      <c r="C90" s="178"/>
      <c r="D90" s="178"/>
      <c r="E90" s="178"/>
      <c r="F90" s="178"/>
      <c r="G90" s="124"/>
      <c r="H90" s="124"/>
      <c r="I90" s="124"/>
      <c r="J90" s="124"/>
      <c r="K90" s="124"/>
      <c r="L90" s="124"/>
      <c r="M90" s="178"/>
      <c r="N90" s="178"/>
      <c r="O90" s="178"/>
      <c r="P90" s="178"/>
      <c r="Q90" s="178"/>
      <c r="R90" s="178"/>
      <c r="S90" s="178"/>
      <c r="T90" s="178"/>
      <c r="U90" s="178"/>
      <c r="V90" s="178"/>
      <c r="W90" s="178"/>
      <c r="X90" s="178"/>
      <c r="Y90" s="178"/>
      <c r="Z90" s="178"/>
      <c r="AA90" s="124"/>
      <c r="AB90" s="178"/>
      <c r="AC90" s="178"/>
      <c r="AD90" s="178"/>
      <c r="AE90" s="178"/>
      <c r="AF90" s="178"/>
      <c r="AG90" s="178"/>
    </row>
    <row r="91" spans="1:33" x14ac:dyDescent="0.3">
      <c r="A91" s="36"/>
      <c r="B91" s="34" t="s">
        <v>148</v>
      </c>
      <c r="C91" s="178"/>
      <c r="D91" s="178"/>
      <c r="E91" s="178"/>
      <c r="F91" s="178"/>
      <c r="G91" s="124"/>
      <c r="H91" s="124"/>
      <c r="I91" s="124"/>
      <c r="J91" s="124"/>
      <c r="K91" s="124"/>
      <c r="L91" s="124"/>
      <c r="M91" s="178"/>
      <c r="N91" s="178"/>
      <c r="O91" s="178"/>
      <c r="P91" s="178"/>
      <c r="Q91" s="178"/>
      <c r="R91" s="178"/>
      <c r="S91" s="178"/>
      <c r="T91" s="178"/>
      <c r="U91" s="178"/>
      <c r="V91" s="178"/>
      <c r="W91" s="178"/>
      <c r="X91" s="178"/>
      <c r="Y91" s="178"/>
      <c r="Z91" s="178"/>
      <c r="AA91" s="124"/>
      <c r="AB91" s="178"/>
      <c r="AC91" s="178"/>
      <c r="AD91" s="178"/>
      <c r="AE91" s="178"/>
      <c r="AF91" s="178"/>
      <c r="AG91" s="178"/>
    </row>
    <row r="92" spans="1:33" s="43" customFormat="1" ht="30" customHeight="1" x14ac:dyDescent="0.3">
      <c r="A92" s="36"/>
      <c r="B92" s="214" t="s">
        <v>150</v>
      </c>
      <c r="C92" s="215"/>
      <c r="D92" s="215"/>
      <c r="E92" s="215"/>
      <c r="F92" s="215"/>
      <c r="G92" s="215"/>
      <c r="H92" s="215"/>
      <c r="I92" s="215"/>
      <c r="J92" s="215"/>
      <c r="K92" s="215"/>
      <c r="L92" s="215"/>
      <c r="M92" s="215"/>
      <c r="N92" s="215"/>
      <c r="O92" s="215"/>
      <c r="P92" s="215"/>
      <c r="Q92" s="42"/>
      <c r="R92" s="42"/>
      <c r="S92" s="35"/>
      <c r="T92" s="42"/>
      <c r="U92" s="42"/>
      <c r="V92" s="42"/>
      <c r="W92" s="42"/>
      <c r="X92" s="35"/>
      <c r="Y92" s="42"/>
      <c r="Z92" s="42"/>
      <c r="AA92" s="124"/>
      <c r="AB92" s="162"/>
      <c r="AC92" s="178"/>
      <c r="AD92" s="42"/>
      <c r="AE92" s="42"/>
      <c r="AF92" s="42"/>
      <c r="AG92" s="44"/>
    </row>
    <row r="93" spans="1:33" x14ac:dyDescent="0.3">
      <c r="A93" s="36" t="s">
        <v>102</v>
      </c>
      <c r="B93" s="93" t="s">
        <v>139</v>
      </c>
      <c r="C93" s="35"/>
      <c r="D93" s="35"/>
      <c r="E93" s="35"/>
      <c r="F93" s="35"/>
      <c r="G93" s="35"/>
      <c r="H93" s="35"/>
      <c r="I93" s="35"/>
      <c r="J93" s="35"/>
      <c r="K93" s="35"/>
      <c r="L93" s="35"/>
      <c r="M93" s="35"/>
      <c r="N93" s="35"/>
      <c r="O93" s="35"/>
      <c r="P93" s="162"/>
      <c r="Q93" s="35"/>
      <c r="R93" s="44"/>
      <c r="S93" s="35"/>
      <c r="T93" s="35"/>
      <c r="U93" s="35"/>
      <c r="V93" s="35"/>
      <c r="W93" s="35"/>
      <c r="X93" s="35"/>
      <c r="Y93" s="35"/>
      <c r="Z93" s="35"/>
      <c r="AA93" s="124"/>
      <c r="AB93" s="162"/>
      <c r="AC93" s="178"/>
      <c r="AD93" s="44"/>
      <c r="AE93" s="44"/>
      <c r="AF93" s="35"/>
      <c r="AG93" s="35"/>
    </row>
    <row r="94" spans="1:33" x14ac:dyDescent="0.3">
      <c r="A94" s="36"/>
      <c r="B94" s="93" t="s">
        <v>103</v>
      </c>
      <c r="C94" s="35"/>
      <c r="D94" s="35"/>
      <c r="E94" s="35"/>
      <c r="F94" s="35"/>
      <c r="G94" s="35"/>
      <c r="H94" s="35"/>
      <c r="I94" s="35"/>
      <c r="J94" s="35"/>
      <c r="K94" s="35"/>
      <c r="L94" s="35"/>
      <c r="M94" s="35"/>
      <c r="N94" s="35"/>
      <c r="O94" s="35"/>
      <c r="P94" s="162"/>
      <c r="Q94" s="35"/>
      <c r="R94" s="35"/>
      <c r="S94" s="44"/>
      <c r="T94" s="35"/>
      <c r="U94" s="35"/>
      <c r="V94" s="35"/>
      <c r="W94" s="35"/>
      <c r="X94" s="35"/>
      <c r="Y94" s="35"/>
      <c r="Z94" s="35"/>
      <c r="AA94" s="124"/>
      <c r="AB94" s="162"/>
      <c r="AC94" s="178"/>
      <c r="AD94" s="35"/>
      <c r="AE94" s="35"/>
      <c r="AF94" s="35"/>
      <c r="AG94" s="35"/>
    </row>
    <row r="95" spans="1:33" x14ac:dyDescent="0.3">
      <c r="A95" s="36" t="s">
        <v>113</v>
      </c>
      <c r="B95" s="34" t="s">
        <v>155</v>
      </c>
      <c r="C95" s="35"/>
      <c r="D95" s="35"/>
      <c r="E95" s="35"/>
      <c r="F95" s="35"/>
      <c r="G95" s="35"/>
      <c r="H95" s="35"/>
      <c r="I95" s="35"/>
      <c r="J95" s="35"/>
      <c r="K95" s="35"/>
      <c r="L95" s="35"/>
      <c r="M95" s="35"/>
      <c r="N95" s="35"/>
      <c r="O95" s="35"/>
      <c r="P95" s="162"/>
      <c r="Q95" s="35"/>
      <c r="R95" s="44"/>
      <c r="S95" s="35"/>
      <c r="T95" s="35"/>
      <c r="U95" s="35"/>
      <c r="V95" s="35"/>
      <c r="W95" s="35"/>
      <c r="X95" s="35"/>
      <c r="Y95" s="35"/>
      <c r="Z95" s="35"/>
      <c r="AA95" s="124"/>
      <c r="AB95" s="162"/>
      <c r="AC95" s="178"/>
      <c r="AD95" s="44"/>
      <c r="AE95" s="44"/>
      <c r="AF95" s="35"/>
      <c r="AG95" s="35"/>
    </row>
    <row r="96" spans="1:33" ht="15" customHeight="1" x14ac:dyDescent="0.3">
      <c r="A96" s="36"/>
      <c r="B96" s="34" t="s">
        <v>127</v>
      </c>
      <c r="C96" s="93"/>
      <c r="D96" s="93"/>
      <c r="E96" s="35"/>
      <c r="F96" s="35"/>
      <c r="G96" s="35"/>
      <c r="H96" s="35"/>
      <c r="I96" s="35"/>
      <c r="J96" s="35"/>
      <c r="K96" s="35"/>
      <c r="L96" s="35"/>
      <c r="M96" s="35"/>
      <c r="N96" s="35"/>
      <c r="O96" s="35"/>
      <c r="P96" s="162"/>
      <c r="Q96" s="35"/>
      <c r="R96" s="35"/>
      <c r="S96" s="35"/>
      <c r="T96" s="35"/>
      <c r="U96" s="35"/>
      <c r="V96" s="35"/>
      <c r="W96" s="35"/>
      <c r="X96" s="35"/>
      <c r="Y96" s="35"/>
      <c r="Z96" s="35"/>
      <c r="AA96" s="124"/>
      <c r="AB96" s="162"/>
      <c r="AC96" s="178"/>
      <c r="AD96" s="35"/>
      <c r="AE96" s="35"/>
      <c r="AF96" s="35"/>
      <c r="AG96" s="35"/>
    </row>
    <row r="97" spans="1:33" ht="15.75" customHeight="1" x14ac:dyDescent="0.3">
      <c r="A97" s="36" t="s">
        <v>119</v>
      </c>
      <c r="B97" s="93" t="s">
        <v>120</v>
      </c>
      <c r="C97" s="93"/>
      <c r="D97" s="93"/>
      <c r="E97" s="35"/>
      <c r="F97" s="35"/>
      <c r="G97" s="35"/>
      <c r="H97" s="35"/>
      <c r="I97" s="35"/>
      <c r="J97" s="35"/>
      <c r="K97" s="40"/>
      <c r="L97" s="124"/>
      <c r="M97" s="35"/>
      <c r="N97" s="35"/>
      <c r="O97" s="35"/>
      <c r="P97" s="162"/>
      <c r="Q97" s="35"/>
      <c r="R97" s="35"/>
      <c r="S97" s="35"/>
      <c r="T97" s="35"/>
      <c r="U97" s="35"/>
      <c r="V97" s="35"/>
      <c r="W97" s="35"/>
      <c r="X97" s="35"/>
      <c r="Y97" s="35"/>
      <c r="Z97" s="35"/>
      <c r="AA97" s="124"/>
      <c r="AB97" s="162"/>
      <c r="AC97" s="178"/>
      <c r="AD97" s="35"/>
      <c r="AE97" s="35"/>
      <c r="AF97" s="35"/>
      <c r="AG97" s="35"/>
    </row>
    <row r="98" spans="1:33" ht="15.75" customHeight="1" x14ac:dyDescent="0.3">
      <c r="A98" s="36" t="s">
        <v>122</v>
      </c>
      <c r="B98" s="93" t="s">
        <v>123</v>
      </c>
      <c r="C98" s="93"/>
      <c r="D98" s="93"/>
      <c r="E98" s="35"/>
      <c r="F98" s="35"/>
      <c r="G98" s="35"/>
      <c r="H98" s="35"/>
      <c r="I98" s="35"/>
      <c r="J98" s="35"/>
      <c r="K98" s="124"/>
      <c r="L98" s="124"/>
      <c r="M98" s="35"/>
      <c r="N98" s="35"/>
      <c r="O98" s="35"/>
      <c r="P98" s="162"/>
      <c r="Q98" s="35"/>
      <c r="R98" s="35"/>
      <c r="S98" s="35"/>
      <c r="T98" s="35"/>
      <c r="U98" s="35"/>
      <c r="V98" s="35"/>
      <c r="W98" s="35"/>
      <c r="X98" s="35"/>
      <c r="Y98" s="35"/>
      <c r="Z98" s="35"/>
      <c r="AA98" s="124"/>
      <c r="AB98" s="162"/>
      <c r="AC98" s="178"/>
      <c r="AD98" s="35"/>
      <c r="AE98" s="35"/>
      <c r="AF98" s="35"/>
      <c r="AG98" s="35"/>
    </row>
    <row r="99" spans="1:33" ht="15.75" customHeight="1" x14ac:dyDescent="0.3">
      <c r="A99" s="36"/>
      <c r="B99" s="93" t="s">
        <v>137</v>
      </c>
      <c r="C99" s="93"/>
      <c r="D99" s="93"/>
      <c r="E99" s="35"/>
      <c r="F99" s="35"/>
      <c r="G99" s="35"/>
      <c r="H99" s="35"/>
      <c r="I99" s="35"/>
      <c r="J99" s="35"/>
      <c r="K99" s="124"/>
      <c r="L99" s="124"/>
      <c r="M99" s="35"/>
      <c r="N99" s="35"/>
      <c r="O99" s="35"/>
      <c r="P99" s="162"/>
      <c r="Q99" s="35"/>
      <c r="R99" s="35"/>
      <c r="S99" s="35"/>
      <c r="T99" s="35"/>
      <c r="U99" s="35"/>
      <c r="V99" s="35"/>
      <c r="W99" s="35"/>
      <c r="X99" s="35"/>
      <c r="Y99" s="35"/>
      <c r="Z99" s="35"/>
      <c r="AA99" s="124"/>
      <c r="AB99" s="162"/>
      <c r="AC99" s="178"/>
      <c r="AD99" s="35"/>
      <c r="AE99" s="35"/>
      <c r="AF99" s="35"/>
      <c r="AG99" s="35"/>
    </row>
    <row r="100" spans="1:33" ht="15.75" customHeight="1" x14ac:dyDescent="0.3">
      <c r="A100" s="36" t="s">
        <v>126</v>
      </c>
      <c r="B100" s="34" t="s">
        <v>155</v>
      </c>
      <c r="C100" s="93"/>
      <c r="D100" s="93"/>
      <c r="E100" s="35"/>
      <c r="F100" s="35"/>
      <c r="G100" s="35"/>
      <c r="H100" s="35"/>
      <c r="I100" s="35"/>
      <c r="J100" s="35"/>
      <c r="K100" s="124"/>
      <c r="L100" s="124"/>
      <c r="M100" s="35"/>
      <c r="N100" s="35"/>
      <c r="O100" s="35"/>
      <c r="P100" s="162"/>
      <c r="Q100" s="35"/>
      <c r="R100" s="35"/>
      <c r="S100" s="35"/>
      <c r="T100" s="35"/>
      <c r="U100" s="35"/>
      <c r="V100" s="35"/>
      <c r="W100" s="35"/>
      <c r="X100" s="35"/>
      <c r="Y100" s="35"/>
      <c r="Z100" s="35"/>
      <c r="AA100" s="124"/>
      <c r="AB100" s="162"/>
      <c r="AC100" s="178"/>
      <c r="AD100" s="35"/>
      <c r="AE100" s="35"/>
      <c r="AF100" s="35"/>
      <c r="AG100" s="35"/>
    </row>
    <row r="101" spans="1:33" ht="15.75" customHeight="1" x14ac:dyDescent="0.3">
      <c r="A101" s="36" t="s">
        <v>131</v>
      </c>
      <c r="B101" s="93" t="s">
        <v>147</v>
      </c>
      <c r="C101" s="93"/>
      <c r="D101" s="93"/>
      <c r="E101" s="35"/>
      <c r="F101" s="35"/>
      <c r="G101" s="35"/>
      <c r="H101" s="35"/>
      <c r="I101" s="35"/>
      <c r="J101" s="35"/>
      <c r="K101" s="124"/>
      <c r="L101" s="124"/>
      <c r="M101" s="35"/>
      <c r="N101" s="35"/>
      <c r="O101" s="35"/>
      <c r="P101" s="162"/>
      <c r="Q101" s="35"/>
      <c r="R101" s="35"/>
      <c r="S101" s="35"/>
      <c r="T101" s="35"/>
      <c r="U101" s="35"/>
      <c r="V101" s="35"/>
      <c r="W101" s="35"/>
      <c r="X101" s="35"/>
      <c r="Y101" s="35"/>
      <c r="Z101" s="35"/>
      <c r="AA101" s="124"/>
      <c r="AB101" s="162"/>
      <c r="AC101" s="178"/>
      <c r="AD101" s="35"/>
      <c r="AE101" s="35"/>
      <c r="AF101" s="35"/>
      <c r="AG101" s="35"/>
    </row>
    <row r="102" spans="1:33" ht="15.75" customHeight="1" x14ac:dyDescent="0.3">
      <c r="A102" s="36" t="s">
        <v>130</v>
      </c>
      <c r="B102" s="34" t="s">
        <v>155</v>
      </c>
      <c r="C102" s="93"/>
      <c r="D102" s="93"/>
      <c r="E102" s="35"/>
      <c r="F102" s="35"/>
      <c r="G102" s="35"/>
      <c r="H102" s="35"/>
      <c r="I102" s="35"/>
      <c r="J102" s="35"/>
      <c r="K102" s="124"/>
      <c r="L102" s="124"/>
      <c r="M102" s="35"/>
      <c r="N102" s="35"/>
      <c r="O102" s="35"/>
      <c r="P102" s="162"/>
      <c r="Q102" s="35"/>
      <c r="R102" s="35"/>
      <c r="S102" s="35"/>
      <c r="T102" s="35"/>
      <c r="U102" s="35"/>
      <c r="V102" s="35"/>
      <c r="W102" s="35"/>
      <c r="X102" s="35"/>
      <c r="Y102" s="35"/>
      <c r="Z102" s="35"/>
      <c r="AA102" s="124"/>
      <c r="AB102" s="178"/>
      <c r="AC102" s="178"/>
      <c r="AD102" s="35"/>
      <c r="AE102" s="35"/>
      <c r="AF102" s="35"/>
      <c r="AG102" s="35"/>
    </row>
    <row r="103" spans="1:33" ht="15.75" customHeight="1" x14ac:dyDescent="0.3">
      <c r="A103" s="36" t="s">
        <v>138</v>
      </c>
      <c r="B103" s="34" t="s">
        <v>152</v>
      </c>
      <c r="C103" s="93"/>
      <c r="D103" s="93"/>
      <c r="E103" s="35"/>
      <c r="F103" s="35"/>
      <c r="G103" s="35"/>
      <c r="H103" s="35"/>
      <c r="I103" s="35"/>
      <c r="J103" s="35"/>
      <c r="K103" s="124"/>
      <c r="L103" s="124"/>
      <c r="M103" s="35"/>
      <c r="N103" s="35"/>
      <c r="O103" s="35"/>
      <c r="P103" s="162"/>
      <c r="Q103" s="35"/>
      <c r="R103" s="35"/>
      <c r="S103" s="35"/>
      <c r="T103" s="35"/>
      <c r="U103" s="35"/>
      <c r="V103" s="35"/>
      <c r="W103" s="35"/>
      <c r="X103" s="35"/>
      <c r="Y103" s="35"/>
      <c r="Z103" s="35"/>
      <c r="AA103" s="124"/>
      <c r="AB103" s="178"/>
      <c r="AC103" s="178"/>
      <c r="AD103" s="35"/>
      <c r="AE103" s="35"/>
      <c r="AF103" s="35"/>
      <c r="AG103" s="35"/>
    </row>
    <row r="104" spans="1:33" ht="15.75" customHeight="1" x14ac:dyDescent="0.3">
      <c r="A104" s="36" t="s">
        <v>142</v>
      </c>
      <c r="B104" s="34" t="s">
        <v>143</v>
      </c>
      <c r="C104" s="93"/>
      <c r="D104" s="93"/>
      <c r="E104" s="162"/>
      <c r="F104" s="162"/>
      <c r="G104" s="162"/>
      <c r="H104" s="162"/>
      <c r="I104" s="162"/>
      <c r="J104" s="162"/>
      <c r="K104" s="124"/>
      <c r="L104" s="124"/>
      <c r="M104" s="162"/>
      <c r="N104" s="162"/>
      <c r="O104" s="162"/>
      <c r="P104" s="162"/>
      <c r="Q104" s="162"/>
      <c r="R104" s="162"/>
      <c r="S104" s="162"/>
      <c r="T104" s="162"/>
      <c r="U104" s="162"/>
      <c r="V104" s="162"/>
      <c r="W104" s="162"/>
      <c r="X104" s="162"/>
      <c r="Y104" s="162"/>
      <c r="Z104" s="162"/>
      <c r="AA104" s="124"/>
      <c r="AB104" s="178"/>
      <c r="AC104" s="178"/>
      <c r="AD104" s="162"/>
      <c r="AE104" s="162"/>
      <c r="AF104" s="162"/>
      <c r="AG104" s="162"/>
    </row>
    <row r="105" spans="1:33" ht="15.75" customHeight="1" x14ac:dyDescent="0.3">
      <c r="A105" s="36" t="s">
        <v>157</v>
      </c>
      <c r="B105" s="34" t="s">
        <v>158</v>
      </c>
      <c r="C105" s="93"/>
      <c r="D105" s="93"/>
      <c r="E105" s="213"/>
      <c r="F105" s="213"/>
      <c r="G105" s="213"/>
      <c r="H105" s="213"/>
      <c r="I105" s="213"/>
      <c r="J105" s="213"/>
      <c r="K105" s="124"/>
      <c r="L105" s="124"/>
      <c r="M105" s="213"/>
      <c r="N105" s="213"/>
      <c r="O105" s="213"/>
      <c r="P105" s="213"/>
      <c r="Q105" s="213"/>
      <c r="R105" s="213"/>
      <c r="S105" s="213"/>
      <c r="T105" s="213"/>
      <c r="U105" s="213"/>
      <c r="V105" s="213"/>
      <c r="W105" s="213"/>
      <c r="X105" s="213"/>
      <c r="Y105" s="213"/>
      <c r="Z105" s="213"/>
      <c r="AA105" s="124"/>
      <c r="AB105" s="213"/>
      <c r="AC105" s="213"/>
      <c r="AD105" s="213"/>
      <c r="AE105" s="213"/>
      <c r="AF105" s="213"/>
      <c r="AG105" s="213"/>
    </row>
    <row r="106" spans="1:33" x14ac:dyDescent="0.3">
      <c r="A106" s="37"/>
      <c r="E106" s="23"/>
      <c r="F106" s="23"/>
      <c r="G106" s="23"/>
      <c r="H106" s="23"/>
      <c r="I106" s="23"/>
      <c r="J106" s="23"/>
      <c r="K106" s="23"/>
      <c r="L106" s="23"/>
      <c r="M106" s="23"/>
      <c r="N106" s="23"/>
      <c r="O106" s="33"/>
      <c r="P106" s="23"/>
      <c r="Q106" s="23"/>
      <c r="R106" s="23"/>
      <c r="S106" s="23"/>
      <c r="T106" s="33"/>
      <c r="U106" s="33"/>
      <c r="W106" s="33"/>
      <c r="X106" s="23"/>
      <c r="Y106" s="23"/>
      <c r="Z106" s="23"/>
      <c r="AA106" s="287"/>
      <c r="AB106" s="23"/>
      <c r="AC106" s="23"/>
      <c r="AD106" s="23"/>
      <c r="AE106" s="23"/>
      <c r="AF106" s="23"/>
      <c r="AG106" s="23"/>
    </row>
    <row r="107" spans="1:33" x14ac:dyDescent="0.3">
      <c r="A107" s="37"/>
      <c r="E107" s="23"/>
      <c r="F107" s="23"/>
      <c r="G107" s="23"/>
      <c r="H107" s="23"/>
      <c r="I107" s="23"/>
      <c r="J107" s="23"/>
      <c r="K107" s="23"/>
      <c r="L107" s="23"/>
      <c r="M107" s="23"/>
      <c r="N107" s="23"/>
      <c r="O107" s="33"/>
      <c r="P107" s="23"/>
      <c r="Q107" s="23"/>
      <c r="R107" s="23"/>
      <c r="S107" s="23"/>
      <c r="T107" s="33"/>
      <c r="U107" s="33"/>
      <c r="W107" s="33"/>
      <c r="X107" s="23"/>
      <c r="Y107" s="23"/>
      <c r="Z107" s="23"/>
      <c r="AA107" s="287"/>
      <c r="AB107" s="23"/>
      <c r="AC107" s="23"/>
      <c r="AD107" s="23"/>
      <c r="AE107" s="23"/>
      <c r="AF107" s="23"/>
      <c r="AG107" s="23"/>
    </row>
    <row r="108" spans="1:33" x14ac:dyDescent="0.3">
      <c r="A108" s="37"/>
      <c r="E108" s="23"/>
      <c r="F108" s="23"/>
      <c r="G108" s="23"/>
      <c r="H108" s="23"/>
      <c r="I108" s="23"/>
      <c r="J108" s="23"/>
      <c r="K108" s="23"/>
      <c r="L108" s="23"/>
      <c r="M108" s="23"/>
      <c r="N108" s="23"/>
      <c r="O108" s="33"/>
      <c r="P108" s="23"/>
      <c r="Q108" s="23"/>
      <c r="R108" s="23"/>
      <c r="S108" s="23"/>
      <c r="T108" s="33"/>
      <c r="U108" s="33"/>
      <c r="W108" s="33"/>
      <c r="X108" s="23"/>
      <c r="Y108" s="23"/>
      <c r="Z108" s="23"/>
      <c r="AA108" s="287"/>
      <c r="AB108" s="23"/>
      <c r="AC108" s="23"/>
      <c r="AD108" s="23"/>
      <c r="AE108" s="23"/>
      <c r="AF108" s="23"/>
      <c r="AG108" s="23"/>
    </row>
    <row r="109" spans="1:33" x14ac:dyDescent="0.3">
      <c r="A109" s="37"/>
      <c r="E109" s="23"/>
      <c r="F109" s="23"/>
      <c r="G109" s="23"/>
      <c r="H109" s="23"/>
      <c r="I109" s="23"/>
      <c r="J109" s="23"/>
      <c r="K109" s="23"/>
      <c r="L109" s="23"/>
      <c r="M109" s="23"/>
      <c r="N109" s="23"/>
      <c r="O109" s="33"/>
      <c r="P109" s="23"/>
      <c r="Q109" s="23"/>
      <c r="R109" s="23"/>
      <c r="S109" s="23"/>
      <c r="T109" s="33"/>
      <c r="U109" s="33"/>
      <c r="W109" s="33"/>
      <c r="X109" s="23"/>
      <c r="Y109" s="23"/>
      <c r="Z109" s="23"/>
      <c r="AA109" s="287"/>
      <c r="AB109" s="23"/>
      <c r="AC109" s="23"/>
      <c r="AD109" s="23"/>
      <c r="AE109" s="23"/>
      <c r="AF109" s="23"/>
      <c r="AG109" s="23"/>
    </row>
    <row r="110" spans="1:33" x14ac:dyDescent="0.3">
      <c r="A110" s="37"/>
      <c r="E110" s="23"/>
      <c r="F110" s="23"/>
      <c r="G110" s="23"/>
      <c r="H110" s="23"/>
      <c r="I110" s="23"/>
      <c r="J110" s="23"/>
      <c r="K110" s="23"/>
      <c r="L110" s="23"/>
      <c r="M110" s="23"/>
      <c r="N110" s="23"/>
      <c r="O110" s="33"/>
      <c r="P110" s="23"/>
      <c r="Q110" s="23"/>
      <c r="R110" s="23"/>
      <c r="S110" s="23"/>
      <c r="T110" s="33"/>
      <c r="U110" s="33"/>
      <c r="W110" s="33"/>
      <c r="X110" s="23"/>
      <c r="Y110" s="23"/>
      <c r="Z110" s="23"/>
      <c r="AA110" s="287"/>
      <c r="AB110" s="23"/>
      <c r="AC110" s="23"/>
      <c r="AD110" s="23"/>
      <c r="AE110" s="23"/>
      <c r="AF110" s="23"/>
      <c r="AG110" s="23"/>
    </row>
    <row r="111" spans="1:33" x14ac:dyDescent="0.3">
      <c r="A111" s="37"/>
      <c r="E111" s="23"/>
      <c r="F111" s="23"/>
      <c r="G111" s="23"/>
      <c r="H111" s="23"/>
      <c r="I111" s="23"/>
      <c r="J111" s="23"/>
      <c r="K111" s="23"/>
      <c r="L111" s="23"/>
      <c r="M111" s="23"/>
      <c r="N111" s="23"/>
      <c r="O111" s="33"/>
      <c r="P111" s="23"/>
      <c r="Q111" s="23"/>
      <c r="R111" s="23"/>
      <c r="S111" s="23"/>
      <c r="T111" s="33"/>
      <c r="U111" s="33"/>
      <c r="W111" s="33"/>
      <c r="X111" s="23"/>
      <c r="Y111" s="23"/>
      <c r="Z111" s="23"/>
      <c r="AA111" s="287"/>
      <c r="AB111" s="23"/>
      <c r="AC111" s="23"/>
      <c r="AD111" s="23"/>
      <c r="AE111" s="23"/>
      <c r="AF111" s="23"/>
      <c r="AG111" s="23"/>
    </row>
    <row r="112" spans="1:33" x14ac:dyDescent="0.3">
      <c r="A112" s="37"/>
      <c r="E112" s="23"/>
      <c r="F112" s="23"/>
      <c r="G112" s="23"/>
      <c r="H112" s="23"/>
      <c r="I112" s="23"/>
      <c r="J112" s="23"/>
      <c r="K112" s="23"/>
      <c r="L112" s="23"/>
      <c r="M112" s="23"/>
      <c r="N112" s="23"/>
      <c r="O112" s="33"/>
      <c r="P112" s="23"/>
      <c r="Q112" s="23"/>
      <c r="R112" s="23"/>
      <c r="S112" s="23"/>
      <c r="T112" s="33"/>
      <c r="U112" s="33"/>
      <c r="W112" s="33"/>
      <c r="X112" s="23"/>
      <c r="Y112" s="23"/>
      <c r="Z112" s="23"/>
      <c r="AA112" s="287"/>
      <c r="AB112" s="23"/>
      <c r="AC112" s="23"/>
      <c r="AD112" s="23"/>
      <c r="AE112" s="23"/>
      <c r="AF112" s="23"/>
      <c r="AG112" s="23"/>
    </row>
    <row r="113" spans="1:33" x14ac:dyDescent="0.3">
      <c r="A113" s="37"/>
      <c r="E113" s="23"/>
      <c r="F113" s="23"/>
      <c r="G113" s="23"/>
      <c r="H113" s="23"/>
      <c r="I113" s="23"/>
      <c r="J113" s="23"/>
      <c r="K113" s="23"/>
      <c r="L113" s="23"/>
      <c r="M113" s="23"/>
      <c r="N113" s="23"/>
      <c r="O113" s="33"/>
      <c r="P113" s="23"/>
      <c r="Q113" s="23"/>
      <c r="R113" s="23"/>
      <c r="S113" s="23"/>
      <c r="T113" s="33"/>
      <c r="U113" s="33"/>
      <c r="W113" s="33"/>
      <c r="X113" s="23"/>
      <c r="Y113" s="23"/>
      <c r="Z113" s="23"/>
      <c r="AA113" s="287"/>
      <c r="AB113" s="23"/>
      <c r="AC113" s="23"/>
      <c r="AD113" s="23"/>
      <c r="AE113" s="23"/>
      <c r="AF113" s="23"/>
      <c r="AG113" s="23"/>
    </row>
    <row r="114" spans="1:33" x14ac:dyDescent="0.3">
      <c r="A114" s="37"/>
      <c r="E114" s="23"/>
      <c r="F114" s="23"/>
      <c r="G114" s="23"/>
      <c r="H114" s="23"/>
      <c r="I114" s="23"/>
      <c r="J114" s="23"/>
      <c r="K114" s="23"/>
      <c r="L114" s="23"/>
      <c r="M114" s="23"/>
      <c r="N114" s="23"/>
      <c r="O114" s="33"/>
      <c r="P114" s="23"/>
      <c r="Q114" s="23"/>
      <c r="R114" s="23"/>
      <c r="S114" s="23"/>
      <c r="T114" s="33"/>
      <c r="U114" s="33"/>
      <c r="W114" s="33"/>
      <c r="X114" s="23"/>
      <c r="Y114" s="23"/>
      <c r="Z114" s="23"/>
      <c r="AA114" s="287"/>
      <c r="AB114" s="23"/>
      <c r="AC114" s="23"/>
      <c r="AD114" s="23"/>
      <c r="AE114" s="23"/>
      <c r="AF114" s="23"/>
      <c r="AG114" s="23"/>
    </row>
    <row r="115" spans="1:33" x14ac:dyDescent="0.3">
      <c r="A115" s="37"/>
      <c r="E115" s="23"/>
      <c r="F115" s="23"/>
      <c r="G115" s="23"/>
      <c r="H115" s="23"/>
      <c r="I115" s="23"/>
      <c r="J115" s="23"/>
      <c r="K115" s="23"/>
      <c r="L115" s="23"/>
      <c r="M115" s="23"/>
      <c r="N115" s="23"/>
      <c r="O115" s="33"/>
      <c r="P115" s="23"/>
      <c r="Q115" s="23"/>
      <c r="R115" s="23"/>
      <c r="S115" s="23"/>
      <c r="T115" s="33"/>
      <c r="U115" s="33"/>
      <c r="W115" s="33"/>
      <c r="X115" s="23"/>
      <c r="Y115" s="23"/>
      <c r="Z115" s="23"/>
      <c r="AA115" s="287"/>
      <c r="AB115" s="23"/>
      <c r="AC115" s="23"/>
      <c r="AD115" s="23"/>
      <c r="AE115" s="23"/>
      <c r="AF115" s="23"/>
      <c r="AG115" s="23"/>
    </row>
    <row r="116" spans="1:33" x14ac:dyDescent="0.3">
      <c r="A116" s="37"/>
      <c r="E116" s="23"/>
      <c r="F116" s="23"/>
      <c r="G116" s="23"/>
      <c r="H116" s="23"/>
      <c r="I116" s="23"/>
      <c r="J116" s="23"/>
      <c r="K116" s="23"/>
      <c r="L116" s="23"/>
      <c r="M116" s="23"/>
      <c r="N116" s="23"/>
      <c r="O116" s="33"/>
      <c r="P116" s="23"/>
      <c r="Q116" s="23"/>
      <c r="R116" s="23"/>
      <c r="S116" s="23"/>
      <c r="T116" s="33"/>
      <c r="U116" s="33"/>
      <c r="W116" s="33"/>
      <c r="X116" s="23"/>
      <c r="Y116" s="23"/>
      <c r="Z116" s="23"/>
      <c r="AA116" s="287"/>
      <c r="AB116" s="23"/>
      <c r="AC116" s="23"/>
      <c r="AD116" s="23"/>
      <c r="AE116" s="23"/>
      <c r="AF116" s="23"/>
      <c r="AG116" s="23"/>
    </row>
    <row r="117" spans="1:33" x14ac:dyDescent="0.3">
      <c r="A117" s="37"/>
      <c r="E117" s="23"/>
      <c r="F117" s="23"/>
      <c r="G117" s="23"/>
      <c r="H117" s="23"/>
      <c r="I117" s="23"/>
      <c r="J117" s="23"/>
      <c r="K117" s="23"/>
      <c r="L117" s="23"/>
      <c r="M117" s="23"/>
      <c r="N117" s="23"/>
      <c r="O117" s="33"/>
      <c r="P117" s="23"/>
      <c r="Q117" s="23"/>
      <c r="R117" s="23"/>
      <c r="S117" s="23"/>
      <c r="T117" s="33"/>
      <c r="U117" s="33"/>
      <c r="W117" s="33"/>
      <c r="X117" s="32"/>
      <c r="Y117" s="23"/>
      <c r="Z117" s="23"/>
      <c r="AA117" s="287"/>
      <c r="AB117" s="23"/>
      <c r="AC117" s="23"/>
      <c r="AD117" s="23"/>
      <c r="AE117" s="23"/>
      <c r="AF117" s="23"/>
      <c r="AG117" s="23"/>
    </row>
    <row r="118" spans="1:33" x14ac:dyDescent="0.3">
      <c r="A118" s="37"/>
      <c r="E118" s="23"/>
      <c r="F118" s="23"/>
      <c r="G118" s="23"/>
      <c r="H118" s="23"/>
      <c r="I118" s="23"/>
      <c r="J118" s="23"/>
      <c r="K118" s="23"/>
      <c r="L118" s="23"/>
      <c r="M118" s="23"/>
      <c r="N118" s="23"/>
      <c r="O118" s="33"/>
      <c r="P118" s="23"/>
      <c r="Q118" s="23"/>
      <c r="R118" s="23"/>
      <c r="S118" s="23"/>
      <c r="T118" s="33"/>
      <c r="U118" s="33"/>
      <c r="W118" s="33"/>
      <c r="X118" s="32"/>
      <c r="Y118" s="23"/>
      <c r="Z118" s="23"/>
      <c r="AA118" s="287"/>
      <c r="AB118" s="23"/>
      <c r="AC118" s="23"/>
      <c r="AD118" s="23"/>
      <c r="AE118" s="23"/>
      <c r="AF118" s="23"/>
      <c r="AG118" s="23"/>
    </row>
    <row r="119" spans="1:33" x14ac:dyDescent="0.3">
      <c r="A119" s="37"/>
      <c r="E119" s="23"/>
      <c r="F119" s="23"/>
      <c r="G119" s="23"/>
      <c r="H119" s="23"/>
      <c r="I119" s="23"/>
      <c r="J119" s="23"/>
      <c r="K119" s="23"/>
      <c r="L119" s="23"/>
      <c r="M119" s="23"/>
      <c r="N119" s="23"/>
      <c r="O119" s="33"/>
      <c r="P119" s="23"/>
      <c r="Q119" s="23"/>
      <c r="R119" s="23"/>
      <c r="S119" s="23"/>
      <c r="T119" s="33"/>
      <c r="U119" s="33"/>
      <c r="W119" s="33"/>
      <c r="X119" s="32"/>
      <c r="Y119" s="23"/>
      <c r="Z119" s="23"/>
      <c r="AA119" s="287"/>
      <c r="AB119" s="23"/>
      <c r="AC119" s="23"/>
      <c r="AD119" s="23"/>
      <c r="AE119" s="23"/>
      <c r="AF119" s="23"/>
      <c r="AG119" s="23"/>
    </row>
    <row r="120" spans="1:33" s="32" customFormat="1" x14ac:dyDescent="0.3">
      <c r="A120" s="31"/>
      <c r="G120" s="23"/>
      <c r="H120" s="23"/>
      <c r="I120" s="23"/>
      <c r="J120" s="23"/>
      <c r="K120" s="23"/>
      <c r="L120" s="23"/>
      <c r="S120" s="23"/>
      <c r="AA120" s="288"/>
      <c r="AB120" s="23"/>
      <c r="AC120" s="23"/>
      <c r="AG120" s="23"/>
    </row>
    <row r="121" spans="1:33" s="32" customFormat="1" x14ac:dyDescent="0.3">
      <c r="A121" s="31"/>
      <c r="G121" s="23"/>
      <c r="H121" s="23"/>
      <c r="I121" s="23"/>
      <c r="J121" s="23"/>
      <c r="K121" s="23"/>
      <c r="L121" s="23"/>
      <c r="S121" s="23"/>
      <c r="AA121" s="288"/>
      <c r="AB121" s="23"/>
      <c r="AC121" s="23"/>
      <c r="AG121" s="23"/>
    </row>
    <row r="122" spans="1:33" s="32" customFormat="1" x14ac:dyDescent="0.3">
      <c r="A122" s="31"/>
      <c r="G122" s="23"/>
      <c r="H122" s="23"/>
      <c r="I122" s="23"/>
      <c r="J122" s="23"/>
      <c r="K122" s="23"/>
      <c r="L122" s="23"/>
      <c r="AA122" s="288"/>
      <c r="AB122" s="23"/>
      <c r="AC122" s="23"/>
      <c r="AG122" s="23"/>
    </row>
    <row r="123" spans="1:33" s="32" customFormat="1" x14ac:dyDescent="0.3">
      <c r="A123" s="31"/>
      <c r="G123" s="23"/>
      <c r="H123" s="23"/>
      <c r="I123" s="23"/>
      <c r="J123" s="23"/>
      <c r="K123" s="23"/>
      <c r="L123" s="23"/>
      <c r="AA123" s="288"/>
      <c r="AB123" s="23"/>
      <c r="AC123" s="23"/>
      <c r="AG123" s="23"/>
    </row>
    <row r="124" spans="1:33" s="32" customFormat="1" x14ac:dyDescent="0.3">
      <c r="A124" s="31"/>
      <c r="G124" s="23"/>
      <c r="H124" s="23"/>
      <c r="I124" s="23"/>
      <c r="J124" s="23"/>
      <c r="K124" s="23"/>
      <c r="L124" s="23"/>
      <c r="AA124" s="288"/>
      <c r="AB124" s="23"/>
      <c r="AC124" s="23"/>
      <c r="AG124" s="23"/>
    </row>
    <row r="125" spans="1:33" s="32" customFormat="1" x14ac:dyDescent="0.3">
      <c r="A125" s="31"/>
      <c r="G125" s="23"/>
      <c r="H125" s="23"/>
      <c r="I125" s="23"/>
      <c r="J125" s="23"/>
      <c r="K125" s="23"/>
      <c r="L125" s="23"/>
      <c r="AA125" s="288"/>
      <c r="AB125" s="23"/>
      <c r="AC125" s="23"/>
      <c r="AG125" s="23"/>
    </row>
    <row r="126" spans="1:33" s="32" customFormat="1" x14ac:dyDescent="0.3">
      <c r="A126" s="31"/>
      <c r="G126" s="23"/>
      <c r="H126" s="23"/>
      <c r="I126" s="23"/>
      <c r="J126" s="23"/>
      <c r="K126" s="23"/>
      <c r="L126" s="23"/>
      <c r="AA126" s="288"/>
      <c r="AB126" s="23"/>
      <c r="AC126" s="23"/>
      <c r="AG126" s="23"/>
    </row>
    <row r="127" spans="1:33" s="32" customFormat="1" x14ac:dyDescent="0.3">
      <c r="A127" s="31"/>
      <c r="G127" s="23"/>
      <c r="H127" s="23"/>
      <c r="I127" s="23"/>
      <c r="J127" s="23"/>
      <c r="K127" s="23"/>
      <c r="L127" s="23"/>
      <c r="AA127" s="288"/>
      <c r="AB127" s="23"/>
      <c r="AC127" s="23"/>
      <c r="AG127" s="23"/>
    </row>
    <row r="128" spans="1:33" s="32" customFormat="1" x14ac:dyDescent="0.3">
      <c r="A128" s="31"/>
      <c r="G128" s="23"/>
      <c r="H128" s="23"/>
      <c r="I128" s="23"/>
      <c r="J128" s="23"/>
      <c r="K128" s="23"/>
      <c r="L128" s="23"/>
      <c r="AA128" s="288"/>
      <c r="AB128" s="23"/>
      <c r="AC128" s="23"/>
      <c r="AG128" s="23"/>
    </row>
    <row r="129" spans="1:33" s="32" customFormat="1" x14ac:dyDescent="0.3">
      <c r="A129" s="31"/>
      <c r="G129" s="23"/>
      <c r="H129" s="23"/>
      <c r="I129" s="23"/>
      <c r="J129" s="23"/>
      <c r="K129" s="23"/>
      <c r="L129" s="23"/>
      <c r="AA129" s="288"/>
      <c r="AB129" s="23"/>
      <c r="AC129" s="23"/>
      <c r="AG129" s="23"/>
    </row>
    <row r="130" spans="1:33" s="32" customFormat="1" x14ac:dyDescent="0.3">
      <c r="A130" s="31"/>
      <c r="G130" s="23"/>
      <c r="H130" s="23"/>
      <c r="I130" s="23"/>
      <c r="J130" s="23"/>
      <c r="K130" s="23"/>
      <c r="L130" s="23"/>
      <c r="AA130" s="288"/>
      <c r="AB130" s="23"/>
      <c r="AC130" s="23"/>
      <c r="AG130" s="23"/>
    </row>
    <row r="131" spans="1:33" s="32" customFormat="1" x14ac:dyDescent="0.3">
      <c r="A131" s="31"/>
      <c r="G131" s="23"/>
      <c r="H131" s="23"/>
      <c r="I131" s="23"/>
      <c r="J131" s="23"/>
      <c r="K131" s="23"/>
      <c r="L131" s="23"/>
      <c r="AA131" s="288"/>
      <c r="AB131" s="23"/>
      <c r="AC131" s="23"/>
      <c r="AG131" s="23"/>
    </row>
    <row r="132" spans="1:33" s="32" customFormat="1" x14ac:dyDescent="0.3">
      <c r="A132" s="31"/>
      <c r="G132" s="23"/>
      <c r="H132" s="23"/>
      <c r="I132" s="23"/>
      <c r="J132" s="23"/>
      <c r="K132" s="23"/>
      <c r="L132" s="23"/>
      <c r="AA132" s="288"/>
      <c r="AB132" s="23"/>
      <c r="AC132" s="23"/>
      <c r="AG132" s="23"/>
    </row>
    <row r="133" spans="1:33" s="32" customFormat="1" x14ac:dyDescent="0.3">
      <c r="A133" s="31"/>
      <c r="G133" s="23"/>
      <c r="H133" s="23"/>
      <c r="I133" s="23"/>
      <c r="J133" s="23"/>
      <c r="K133" s="23"/>
      <c r="L133" s="23"/>
      <c r="AA133" s="288"/>
      <c r="AB133" s="23"/>
      <c r="AC133" s="23"/>
      <c r="AG133" s="23"/>
    </row>
    <row r="134" spans="1:33" s="32" customFormat="1" x14ac:dyDescent="0.3">
      <c r="A134" s="31"/>
      <c r="G134" s="23"/>
      <c r="H134" s="23"/>
      <c r="I134" s="23"/>
      <c r="J134" s="23"/>
      <c r="K134" s="23"/>
      <c r="L134" s="23"/>
      <c r="AA134" s="288"/>
      <c r="AB134" s="23"/>
      <c r="AC134" s="23"/>
      <c r="AG134" s="23"/>
    </row>
    <row r="135" spans="1:33" s="32" customFormat="1" x14ac:dyDescent="0.3">
      <c r="A135" s="31"/>
      <c r="G135" s="23"/>
      <c r="H135" s="23"/>
      <c r="I135" s="23"/>
      <c r="J135" s="23"/>
      <c r="K135" s="23"/>
      <c r="L135" s="23"/>
      <c r="AA135" s="288"/>
      <c r="AB135" s="23"/>
      <c r="AC135" s="23"/>
      <c r="AG135" s="23"/>
    </row>
    <row r="136" spans="1:33" s="32" customFormat="1" x14ac:dyDescent="0.3">
      <c r="A136" s="31"/>
      <c r="G136" s="23"/>
      <c r="H136" s="23"/>
      <c r="I136" s="23"/>
      <c r="J136" s="23"/>
      <c r="K136" s="23"/>
      <c r="L136" s="23"/>
      <c r="AA136" s="288"/>
      <c r="AB136" s="23"/>
      <c r="AC136" s="23"/>
      <c r="AG136" s="23"/>
    </row>
    <row r="137" spans="1:33" s="32" customFormat="1" x14ac:dyDescent="0.3">
      <c r="A137" s="31"/>
      <c r="G137" s="23"/>
      <c r="H137" s="23"/>
      <c r="I137" s="23"/>
      <c r="J137" s="23"/>
      <c r="K137" s="23"/>
      <c r="L137" s="23"/>
      <c r="AA137" s="288"/>
      <c r="AB137" s="23"/>
      <c r="AC137" s="23"/>
      <c r="AG137" s="23"/>
    </row>
    <row r="138" spans="1:33" s="32" customFormat="1" x14ac:dyDescent="0.3">
      <c r="A138" s="31"/>
      <c r="G138" s="23"/>
      <c r="H138" s="23"/>
      <c r="I138" s="23"/>
      <c r="J138" s="23"/>
      <c r="K138" s="23"/>
      <c r="L138" s="23"/>
      <c r="AA138" s="288"/>
      <c r="AB138" s="23"/>
      <c r="AC138" s="23"/>
      <c r="AG138" s="23"/>
    </row>
    <row r="139" spans="1:33" s="32" customFormat="1" x14ac:dyDescent="0.3">
      <c r="A139" s="31"/>
      <c r="G139" s="23"/>
      <c r="H139" s="23"/>
      <c r="I139" s="23"/>
      <c r="J139" s="23"/>
      <c r="K139" s="23"/>
      <c r="L139" s="23"/>
      <c r="AA139" s="288"/>
      <c r="AB139" s="23"/>
      <c r="AC139" s="23"/>
      <c r="AG139" s="23"/>
    </row>
    <row r="140" spans="1:33" s="32" customFormat="1" x14ac:dyDescent="0.3">
      <c r="A140" s="31"/>
      <c r="G140" s="23"/>
      <c r="H140" s="23"/>
      <c r="I140" s="23"/>
      <c r="J140" s="23"/>
      <c r="K140" s="23"/>
      <c r="L140" s="23"/>
      <c r="AA140" s="288"/>
      <c r="AB140" s="23"/>
      <c r="AC140" s="23"/>
      <c r="AG140" s="23"/>
    </row>
    <row r="141" spans="1:33" s="32" customFormat="1" x14ac:dyDescent="0.3">
      <c r="A141" s="31"/>
      <c r="G141" s="23"/>
      <c r="H141" s="23"/>
      <c r="I141" s="23"/>
      <c r="J141" s="23"/>
      <c r="K141" s="23"/>
      <c r="L141" s="23"/>
      <c r="AA141" s="288"/>
      <c r="AB141" s="23"/>
      <c r="AC141" s="23"/>
      <c r="AG141" s="23"/>
    </row>
    <row r="142" spans="1:33" s="32" customFormat="1" x14ac:dyDescent="0.3">
      <c r="A142" s="31"/>
      <c r="G142" s="23"/>
      <c r="H142" s="23"/>
      <c r="I142" s="23"/>
      <c r="J142" s="23"/>
      <c r="K142" s="23"/>
      <c r="L142" s="23"/>
      <c r="AA142" s="288"/>
      <c r="AB142" s="23"/>
      <c r="AC142" s="23"/>
      <c r="AG142" s="23"/>
    </row>
    <row r="143" spans="1:33" s="32" customFormat="1" x14ac:dyDescent="0.3">
      <c r="A143" s="31"/>
      <c r="G143" s="23"/>
      <c r="H143" s="23"/>
      <c r="I143" s="23"/>
      <c r="J143" s="23"/>
      <c r="K143" s="23"/>
      <c r="L143" s="23"/>
      <c r="AA143" s="288"/>
      <c r="AB143" s="23"/>
      <c r="AC143" s="23"/>
      <c r="AG143" s="23"/>
    </row>
    <row r="144" spans="1:33" s="32" customFormat="1" x14ac:dyDescent="0.3">
      <c r="A144" s="31"/>
      <c r="G144" s="23"/>
      <c r="H144" s="23"/>
      <c r="I144" s="23"/>
      <c r="J144" s="23"/>
      <c r="K144" s="23"/>
      <c r="L144" s="23"/>
      <c r="AA144" s="288"/>
      <c r="AB144" s="23"/>
      <c r="AC144" s="23"/>
      <c r="AG144" s="23"/>
    </row>
    <row r="145" spans="1:33" s="32" customFormat="1" x14ac:dyDescent="0.3">
      <c r="A145" s="31"/>
      <c r="G145" s="23"/>
      <c r="H145" s="23"/>
      <c r="I145" s="23"/>
      <c r="J145" s="23"/>
      <c r="K145" s="23"/>
      <c r="L145" s="23"/>
      <c r="AA145" s="288"/>
      <c r="AB145" s="23"/>
      <c r="AC145" s="23"/>
      <c r="AG145" s="23"/>
    </row>
    <row r="146" spans="1:33" s="32" customFormat="1" x14ac:dyDescent="0.3">
      <c r="A146" s="31"/>
      <c r="G146" s="23"/>
      <c r="H146" s="23"/>
      <c r="I146" s="23"/>
      <c r="J146" s="23"/>
      <c r="K146" s="23"/>
      <c r="L146" s="23"/>
      <c r="AA146" s="288"/>
      <c r="AB146" s="23"/>
      <c r="AC146" s="23"/>
      <c r="AG146" s="23"/>
    </row>
    <row r="147" spans="1:33" s="32" customFormat="1" x14ac:dyDescent="0.3">
      <c r="A147" s="31"/>
      <c r="G147" s="23"/>
      <c r="H147" s="23"/>
      <c r="I147" s="23"/>
      <c r="J147" s="23"/>
      <c r="K147" s="23"/>
      <c r="L147" s="23"/>
      <c r="AA147" s="288"/>
      <c r="AB147" s="23"/>
      <c r="AC147" s="23"/>
      <c r="AG147" s="23"/>
    </row>
    <row r="148" spans="1:33" s="32" customFormat="1" x14ac:dyDescent="0.3">
      <c r="A148" s="31"/>
      <c r="G148" s="23"/>
      <c r="H148" s="23"/>
      <c r="I148" s="23"/>
      <c r="J148" s="23"/>
      <c r="K148" s="23"/>
      <c r="L148" s="23"/>
      <c r="AA148" s="288"/>
      <c r="AB148" s="23"/>
      <c r="AC148" s="23"/>
      <c r="AG148" s="23"/>
    </row>
    <row r="149" spans="1:33" s="32" customFormat="1" x14ac:dyDescent="0.3">
      <c r="A149" s="31"/>
      <c r="G149" s="23"/>
      <c r="H149" s="23"/>
      <c r="I149" s="23"/>
      <c r="J149" s="23"/>
      <c r="K149" s="23"/>
      <c r="L149" s="23"/>
      <c r="AA149" s="288"/>
      <c r="AB149" s="23"/>
      <c r="AC149" s="23"/>
      <c r="AG149" s="23"/>
    </row>
    <row r="150" spans="1:33" s="32" customFormat="1" x14ac:dyDescent="0.3">
      <c r="A150" s="31"/>
      <c r="G150" s="23"/>
      <c r="H150" s="23"/>
      <c r="I150" s="23"/>
      <c r="J150" s="23"/>
      <c r="K150" s="23"/>
      <c r="L150" s="23"/>
      <c r="AA150" s="288"/>
      <c r="AB150" s="23"/>
      <c r="AC150" s="23"/>
      <c r="AG150" s="23"/>
    </row>
    <row r="151" spans="1:33" s="32" customFormat="1" x14ac:dyDescent="0.3">
      <c r="A151" s="31"/>
      <c r="G151" s="23"/>
      <c r="H151" s="23"/>
      <c r="I151" s="23"/>
      <c r="J151" s="23"/>
      <c r="K151" s="23"/>
      <c r="L151" s="23"/>
      <c r="AA151" s="288"/>
      <c r="AB151" s="23"/>
      <c r="AC151" s="23"/>
      <c r="AG151" s="23"/>
    </row>
    <row r="152" spans="1:33" s="32" customFormat="1" x14ac:dyDescent="0.3">
      <c r="A152" s="31"/>
      <c r="G152" s="23"/>
      <c r="H152" s="23"/>
      <c r="I152" s="23"/>
      <c r="J152" s="23"/>
      <c r="K152" s="23"/>
      <c r="L152" s="23"/>
      <c r="AA152" s="288"/>
      <c r="AB152" s="23"/>
      <c r="AC152" s="23"/>
      <c r="AG152" s="23"/>
    </row>
    <row r="153" spans="1:33" s="32" customFormat="1" x14ac:dyDescent="0.3">
      <c r="A153" s="31"/>
      <c r="G153" s="23"/>
      <c r="H153" s="23"/>
      <c r="I153" s="23"/>
      <c r="J153" s="23"/>
      <c r="K153" s="23"/>
      <c r="L153" s="23"/>
      <c r="AA153" s="288"/>
      <c r="AB153" s="23"/>
      <c r="AC153" s="23"/>
      <c r="AG153" s="23"/>
    </row>
    <row r="154" spans="1:33" s="32" customFormat="1" x14ac:dyDescent="0.3">
      <c r="A154" s="31"/>
      <c r="G154" s="23"/>
      <c r="H154" s="23"/>
      <c r="I154" s="23"/>
      <c r="J154" s="23"/>
      <c r="K154" s="23"/>
      <c r="L154" s="23"/>
      <c r="AA154" s="288"/>
      <c r="AB154" s="23"/>
      <c r="AC154" s="23"/>
      <c r="AG154" s="23"/>
    </row>
    <row r="155" spans="1:33" s="32" customFormat="1" x14ac:dyDescent="0.3">
      <c r="A155" s="31"/>
      <c r="G155" s="23"/>
      <c r="H155" s="23"/>
      <c r="I155" s="23"/>
      <c r="J155" s="23"/>
      <c r="K155" s="23"/>
      <c r="L155" s="23"/>
      <c r="AA155" s="288"/>
      <c r="AB155" s="23"/>
      <c r="AC155" s="23"/>
      <c r="AG155" s="23"/>
    </row>
    <row r="156" spans="1:33" s="32" customFormat="1" x14ac:dyDescent="0.3">
      <c r="A156" s="31"/>
      <c r="G156" s="23"/>
      <c r="H156" s="23"/>
      <c r="I156" s="23"/>
      <c r="J156" s="23"/>
      <c r="K156" s="23"/>
      <c r="L156" s="23"/>
      <c r="AA156" s="288"/>
      <c r="AB156" s="23"/>
      <c r="AC156" s="23"/>
      <c r="AG156" s="23"/>
    </row>
    <row r="157" spans="1:33" s="32" customFormat="1" x14ac:dyDescent="0.3">
      <c r="A157" s="31"/>
      <c r="G157" s="23"/>
      <c r="H157" s="23"/>
      <c r="I157" s="23"/>
      <c r="J157" s="23"/>
      <c r="K157" s="23"/>
      <c r="L157" s="23"/>
      <c r="AA157" s="288"/>
      <c r="AB157" s="23"/>
      <c r="AC157" s="23"/>
      <c r="AG157" s="23"/>
    </row>
    <row r="158" spans="1:33" s="32" customFormat="1" x14ac:dyDescent="0.3">
      <c r="A158" s="31"/>
      <c r="G158" s="23"/>
      <c r="H158" s="23"/>
      <c r="I158" s="23"/>
      <c r="J158" s="23"/>
      <c r="K158" s="23"/>
      <c r="L158" s="23"/>
      <c r="AA158" s="288"/>
      <c r="AB158" s="23"/>
      <c r="AC158" s="23"/>
      <c r="AG158" s="23"/>
    </row>
    <row r="159" spans="1:33" s="32" customFormat="1" x14ac:dyDescent="0.3">
      <c r="A159" s="31"/>
      <c r="G159" s="23"/>
      <c r="H159" s="23"/>
      <c r="I159" s="23"/>
      <c r="J159" s="23"/>
      <c r="K159" s="23"/>
      <c r="L159" s="23"/>
      <c r="AA159" s="288"/>
      <c r="AB159" s="23"/>
      <c r="AC159" s="23"/>
      <c r="AG159" s="23"/>
    </row>
    <row r="160" spans="1:33" s="32" customFormat="1" x14ac:dyDescent="0.3">
      <c r="A160" s="31"/>
      <c r="G160" s="23"/>
      <c r="H160" s="23"/>
      <c r="I160" s="23"/>
      <c r="J160" s="23"/>
      <c r="K160" s="23"/>
      <c r="L160" s="23"/>
      <c r="AA160" s="288"/>
      <c r="AB160" s="23"/>
      <c r="AC160" s="23"/>
      <c r="AG160" s="23"/>
    </row>
    <row r="161" spans="1:33" s="32" customFormat="1" x14ac:dyDescent="0.3">
      <c r="A161" s="31"/>
      <c r="G161" s="23"/>
      <c r="H161" s="23"/>
      <c r="I161" s="23"/>
      <c r="J161" s="23"/>
      <c r="K161" s="23"/>
      <c r="L161" s="23"/>
      <c r="AA161" s="288"/>
      <c r="AB161" s="23"/>
      <c r="AC161" s="23"/>
      <c r="AG161" s="23"/>
    </row>
    <row r="162" spans="1:33" s="32" customFormat="1" x14ac:dyDescent="0.3">
      <c r="A162" s="31"/>
      <c r="G162" s="23"/>
      <c r="H162" s="23"/>
      <c r="I162" s="23"/>
      <c r="J162" s="23"/>
      <c r="K162" s="23"/>
      <c r="L162" s="23"/>
      <c r="AA162" s="288"/>
      <c r="AB162" s="23"/>
      <c r="AC162" s="23"/>
      <c r="AG162" s="23"/>
    </row>
    <row r="163" spans="1:33" s="32" customFormat="1" x14ac:dyDescent="0.3">
      <c r="A163" s="31"/>
      <c r="G163" s="23"/>
      <c r="H163" s="23"/>
      <c r="I163" s="23"/>
      <c r="J163" s="23"/>
      <c r="K163" s="23"/>
      <c r="L163" s="23"/>
      <c r="AA163" s="288"/>
      <c r="AB163" s="23"/>
      <c r="AC163" s="23"/>
      <c r="AG163" s="23"/>
    </row>
    <row r="164" spans="1:33" s="32" customFormat="1" x14ac:dyDescent="0.3">
      <c r="A164" s="31"/>
      <c r="G164" s="23"/>
      <c r="H164" s="23"/>
      <c r="I164" s="23"/>
      <c r="J164" s="23"/>
      <c r="K164" s="23"/>
      <c r="L164" s="23"/>
      <c r="AA164" s="288"/>
      <c r="AB164" s="23"/>
      <c r="AC164" s="23"/>
      <c r="AG164" s="23"/>
    </row>
    <row r="165" spans="1:33" s="32" customFormat="1" x14ac:dyDescent="0.3">
      <c r="A165" s="31"/>
      <c r="G165" s="23"/>
      <c r="H165" s="23"/>
      <c r="I165" s="23"/>
      <c r="J165" s="23"/>
      <c r="K165" s="23"/>
      <c r="L165" s="23"/>
      <c r="AA165" s="288"/>
      <c r="AB165" s="23"/>
      <c r="AC165" s="23"/>
      <c r="AG165" s="23"/>
    </row>
    <row r="166" spans="1:33" s="32" customFormat="1" x14ac:dyDescent="0.3">
      <c r="A166" s="31"/>
      <c r="G166" s="23"/>
      <c r="H166" s="23"/>
      <c r="I166" s="23"/>
      <c r="J166" s="23"/>
      <c r="K166" s="23"/>
      <c r="L166" s="23"/>
      <c r="AA166" s="288"/>
      <c r="AB166" s="23"/>
      <c r="AC166" s="23"/>
      <c r="AG166" s="23"/>
    </row>
    <row r="167" spans="1:33" s="32" customFormat="1" x14ac:dyDescent="0.3">
      <c r="A167" s="31"/>
      <c r="G167" s="23"/>
      <c r="H167" s="23"/>
      <c r="I167" s="23"/>
      <c r="J167" s="23"/>
      <c r="K167" s="23"/>
      <c r="L167" s="23"/>
      <c r="AA167" s="288"/>
      <c r="AB167" s="23"/>
      <c r="AC167" s="23"/>
      <c r="AG167" s="23"/>
    </row>
    <row r="168" spans="1:33" s="32" customFormat="1" x14ac:dyDescent="0.3">
      <c r="A168" s="31"/>
      <c r="G168" s="23"/>
      <c r="H168" s="23"/>
      <c r="I168" s="23"/>
      <c r="J168" s="23"/>
      <c r="K168" s="23"/>
      <c r="L168" s="23"/>
      <c r="AA168" s="288"/>
      <c r="AB168" s="23"/>
      <c r="AC168" s="23"/>
      <c r="AG168" s="23"/>
    </row>
    <row r="169" spans="1:33" s="32" customFormat="1" x14ac:dyDescent="0.3">
      <c r="A169" s="31"/>
      <c r="G169" s="23"/>
      <c r="H169" s="23"/>
      <c r="I169" s="23"/>
      <c r="J169" s="23"/>
      <c r="K169" s="23"/>
      <c r="L169" s="23"/>
      <c r="AA169" s="288"/>
      <c r="AB169" s="23"/>
      <c r="AC169" s="23"/>
      <c r="AG169" s="23"/>
    </row>
    <row r="170" spans="1:33" s="32" customFormat="1" x14ac:dyDescent="0.3">
      <c r="A170" s="31"/>
      <c r="G170" s="23"/>
      <c r="H170" s="23"/>
      <c r="I170" s="23"/>
      <c r="J170" s="23"/>
      <c r="K170" s="23"/>
      <c r="L170" s="23"/>
      <c r="AA170" s="288"/>
      <c r="AB170" s="23"/>
      <c r="AC170" s="23"/>
      <c r="AG170" s="23"/>
    </row>
    <row r="171" spans="1:33" s="32" customFormat="1" x14ac:dyDescent="0.3">
      <c r="A171" s="31"/>
      <c r="G171" s="23"/>
      <c r="H171" s="23"/>
      <c r="I171" s="23"/>
      <c r="J171" s="23"/>
      <c r="K171" s="23"/>
      <c r="L171" s="23"/>
      <c r="AA171" s="288"/>
      <c r="AB171" s="23"/>
      <c r="AC171" s="23"/>
      <c r="AG171" s="23"/>
    </row>
    <row r="172" spans="1:33" s="32" customFormat="1" x14ac:dyDescent="0.3">
      <c r="A172" s="31"/>
      <c r="G172" s="23"/>
      <c r="H172" s="23"/>
      <c r="I172" s="23"/>
      <c r="J172" s="23"/>
      <c r="K172" s="23"/>
      <c r="L172" s="23"/>
      <c r="AA172" s="288"/>
      <c r="AB172" s="23"/>
      <c r="AC172" s="23"/>
      <c r="AG172" s="23"/>
    </row>
    <row r="173" spans="1:33" s="32" customFormat="1" x14ac:dyDescent="0.3">
      <c r="A173" s="31"/>
      <c r="G173" s="23"/>
      <c r="H173" s="23"/>
      <c r="I173" s="23"/>
      <c r="J173" s="23"/>
      <c r="K173" s="23"/>
      <c r="L173" s="23"/>
      <c r="AA173" s="288"/>
      <c r="AB173" s="23"/>
      <c r="AC173" s="23"/>
      <c r="AG173" s="23"/>
    </row>
    <row r="174" spans="1:33" s="32" customFormat="1" x14ac:dyDescent="0.3">
      <c r="A174" s="31"/>
      <c r="G174" s="23"/>
      <c r="H174" s="23"/>
      <c r="I174" s="23"/>
      <c r="J174" s="23"/>
      <c r="K174" s="23"/>
      <c r="L174" s="23"/>
      <c r="AA174" s="288"/>
      <c r="AB174" s="23"/>
      <c r="AC174" s="23"/>
      <c r="AG174" s="23"/>
    </row>
    <row r="175" spans="1:33" s="32" customFormat="1" x14ac:dyDescent="0.3">
      <c r="A175" s="31"/>
      <c r="G175" s="23"/>
      <c r="H175" s="23"/>
      <c r="I175" s="23"/>
      <c r="J175" s="23"/>
      <c r="K175" s="23"/>
      <c r="L175" s="23"/>
      <c r="AA175" s="288"/>
      <c r="AB175" s="23"/>
      <c r="AC175" s="23"/>
      <c r="AG175" s="23"/>
    </row>
    <row r="176" spans="1:33" s="32" customFormat="1" x14ac:dyDescent="0.3">
      <c r="A176" s="31"/>
      <c r="G176" s="23"/>
      <c r="H176" s="23"/>
      <c r="I176" s="23"/>
      <c r="J176" s="23"/>
      <c r="K176" s="23"/>
      <c r="L176" s="23"/>
      <c r="AA176" s="288"/>
      <c r="AB176" s="23"/>
      <c r="AC176" s="23"/>
      <c r="AG176" s="23"/>
    </row>
    <row r="177" spans="1:33" s="32" customFormat="1" x14ac:dyDescent="0.3">
      <c r="A177" s="31"/>
      <c r="G177" s="23"/>
      <c r="H177" s="23"/>
      <c r="I177" s="23"/>
      <c r="J177" s="23"/>
      <c r="K177" s="23"/>
      <c r="L177" s="23"/>
      <c r="AA177" s="288"/>
      <c r="AB177" s="23"/>
      <c r="AC177" s="23"/>
      <c r="AG177" s="23"/>
    </row>
    <row r="178" spans="1:33" s="32" customFormat="1" x14ac:dyDescent="0.3">
      <c r="A178" s="31"/>
      <c r="G178" s="23"/>
      <c r="H178" s="23"/>
      <c r="I178" s="23"/>
      <c r="J178" s="23"/>
      <c r="K178" s="23"/>
      <c r="L178" s="23"/>
      <c r="AA178" s="288"/>
      <c r="AB178" s="23"/>
      <c r="AC178" s="23"/>
      <c r="AG178" s="23"/>
    </row>
    <row r="179" spans="1:33" s="32" customFormat="1" x14ac:dyDescent="0.3">
      <c r="A179" s="31"/>
      <c r="G179" s="23"/>
      <c r="H179" s="23"/>
      <c r="I179" s="23"/>
      <c r="J179" s="23"/>
      <c r="K179" s="23"/>
      <c r="L179" s="23"/>
      <c r="AA179" s="288"/>
      <c r="AB179" s="23"/>
      <c r="AC179" s="23"/>
      <c r="AG179" s="23"/>
    </row>
    <row r="180" spans="1:33" s="32" customFormat="1" x14ac:dyDescent="0.3">
      <c r="A180" s="31"/>
      <c r="G180" s="23"/>
      <c r="H180" s="23"/>
      <c r="I180" s="23"/>
      <c r="J180" s="23"/>
      <c r="K180" s="23"/>
      <c r="L180" s="23"/>
      <c r="AA180" s="288"/>
      <c r="AB180" s="23"/>
      <c r="AC180" s="23"/>
      <c r="AG180" s="23"/>
    </row>
    <row r="181" spans="1:33" s="32" customFormat="1" x14ac:dyDescent="0.3">
      <c r="A181" s="31"/>
      <c r="G181" s="23"/>
      <c r="H181" s="23"/>
      <c r="I181" s="23"/>
      <c r="J181" s="23"/>
      <c r="K181" s="23"/>
      <c r="L181" s="23"/>
      <c r="AA181" s="288"/>
      <c r="AB181" s="23"/>
      <c r="AC181" s="23"/>
      <c r="AG181" s="23"/>
    </row>
    <row r="182" spans="1:33" s="32" customFormat="1" x14ac:dyDescent="0.3">
      <c r="A182" s="31"/>
      <c r="G182" s="23"/>
      <c r="H182" s="23"/>
      <c r="I182" s="23"/>
      <c r="J182" s="23"/>
      <c r="K182" s="23"/>
      <c r="L182" s="23"/>
      <c r="AA182" s="288"/>
      <c r="AB182" s="23"/>
      <c r="AC182" s="23"/>
      <c r="AG182" s="23"/>
    </row>
    <row r="183" spans="1:33" s="32" customFormat="1" x14ac:dyDescent="0.3">
      <c r="A183" s="31"/>
      <c r="G183" s="23"/>
      <c r="H183" s="23"/>
      <c r="I183" s="23"/>
      <c r="J183" s="23"/>
      <c r="K183" s="23"/>
      <c r="L183" s="23"/>
      <c r="AA183" s="288"/>
      <c r="AB183" s="23"/>
      <c r="AC183" s="23"/>
      <c r="AG183" s="23"/>
    </row>
    <row r="184" spans="1:33" s="32" customFormat="1" x14ac:dyDescent="0.3">
      <c r="A184" s="31"/>
      <c r="G184" s="23"/>
      <c r="H184" s="23"/>
      <c r="I184" s="23"/>
      <c r="J184" s="23"/>
      <c r="K184" s="23"/>
      <c r="L184" s="23"/>
      <c r="AA184" s="288"/>
      <c r="AB184" s="23"/>
      <c r="AC184" s="23"/>
      <c r="AG184" s="23"/>
    </row>
    <row r="185" spans="1:33" s="32" customFormat="1" x14ac:dyDescent="0.3">
      <c r="A185" s="31"/>
      <c r="G185" s="23"/>
      <c r="H185" s="23"/>
      <c r="I185" s="23"/>
      <c r="J185" s="23"/>
      <c r="K185" s="23"/>
      <c r="L185" s="23"/>
      <c r="AA185" s="288"/>
      <c r="AB185" s="23"/>
      <c r="AC185" s="23"/>
      <c r="AG185" s="23"/>
    </row>
    <row r="186" spans="1:33" s="32" customFormat="1" x14ac:dyDescent="0.3">
      <c r="A186" s="31"/>
      <c r="G186" s="23"/>
      <c r="H186" s="23"/>
      <c r="I186" s="23"/>
      <c r="J186" s="23"/>
      <c r="K186" s="23"/>
      <c r="L186" s="23"/>
      <c r="AA186" s="288"/>
      <c r="AB186" s="23"/>
      <c r="AC186" s="23"/>
      <c r="AG186" s="23"/>
    </row>
    <row r="187" spans="1:33" s="32" customFormat="1" x14ac:dyDescent="0.3">
      <c r="A187" s="31"/>
      <c r="G187" s="23"/>
      <c r="H187" s="23"/>
      <c r="I187" s="23"/>
      <c r="J187" s="23"/>
      <c r="K187" s="23"/>
      <c r="L187" s="23"/>
      <c r="AA187" s="288"/>
      <c r="AB187" s="23"/>
      <c r="AC187" s="23"/>
      <c r="AG187" s="23"/>
    </row>
    <row r="188" spans="1:33" s="32" customFormat="1" x14ac:dyDescent="0.3">
      <c r="A188" s="31"/>
      <c r="G188" s="23"/>
      <c r="H188" s="23"/>
      <c r="I188" s="23"/>
      <c r="J188" s="23"/>
      <c r="K188" s="23"/>
      <c r="L188" s="23"/>
      <c r="AA188" s="288"/>
      <c r="AB188" s="23"/>
      <c r="AC188" s="23"/>
      <c r="AG188" s="23"/>
    </row>
    <row r="189" spans="1:33" s="32" customFormat="1" x14ac:dyDescent="0.3">
      <c r="A189" s="31"/>
      <c r="G189" s="23"/>
      <c r="H189" s="23"/>
      <c r="I189" s="23"/>
      <c r="J189" s="23"/>
      <c r="K189" s="23"/>
      <c r="L189" s="23"/>
      <c r="AA189" s="288"/>
      <c r="AB189" s="23"/>
      <c r="AC189" s="23"/>
      <c r="AG189" s="23"/>
    </row>
    <row r="190" spans="1:33" s="32" customFormat="1" x14ac:dyDescent="0.3">
      <c r="A190" s="31"/>
      <c r="G190" s="23"/>
      <c r="H190" s="23"/>
      <c r="I190" s="23"/>
      <c r="J190" s="23"/>
      <c r="K190" s="23"/>
      <c r="L190" s="23"/>
      <c r="AA190" s="288"/>
      <c r="AB190" s="23"/>
      <c r="AC190" s="23"/>
      <c r="AG190" s="23"/>
    </row>
    <row r="191" spans="1:33" s="32" customFormat="1" x14ac:dyDescent="0.3">
      <c r="A191" s="31"/>
      <c r="G191" s="23"/>
      <c r="H191" s="23"/>
      <c r="I191" s="23"/>
      <c r="J191" s="23"/>
      <c r="K191" s="23"/>
      <c r="L191" s="23"/>
      <c r="AA191" s="288"/>
      <c r="AB191" s="23"/>
      <c r="AC191" s="23"/>
      <c r="AG191" s="23"/>
    </row>
    <row r="192" spans="1:33" s="32" customFormat="1" x14ac:dyDescent="0.3">
      <c r="A192" s="31"/>
      <c r="G192" s="23"/>
      <c r="H192" s="23"/>
      <c r="I192" s="23"/>
      <c r="J192" s="23"/>
      <c r="K192" s="23"/>
      <c r="L192" s="23"/>
      <c r="AA192" s="288"/>
      <c r="AB192" s="23"/>
      <c r="AC192" s="23"/>
      <c r="AG192" s="23"/>
    </row>
    <row r="193" spans="1:33" s="32" customFormat="1" x14ac:dyDescent="0.3">
      <c r="A193" s="31"/>
      <c r="G193" s="23"/>
      <c r="H193" s="23"/>
      <c r="I193" s="23"/>
      <c r="J193" s="23"/>
      <c r="K193" s="23"/>
      <c r="L193" s="23"/>
      <c r="AA193" s="288"/>
      <c r="AB193" s="23"/>
      <c r="AC193" s="23"/>
      <c r="AG193" s="23"/>
    </row>
    <row r="194" spans="1:33" s="32" customFormat="1" x14ac:dyDescent="0.3">
      <c r="A194" s="31"/>
      <c r="G194" s="23"/>
      <c r="H194" s="23"/>
      <c r="I194" s="23"/>
      <c r="J194" s="23"/>
      <c r="K194" s="23"/>
      <c r="L194" s="23"/>
      <c r="AA194" s="288"/>
      <c r="AB194" s="23"/>
      <c r="AC194" s="23"/>
      <c r="AG194" s="23"/>
    </row>
    <row r="195" spans="1:33" s="32" customFormat="1" x14ac:dyDescent="0.3">
      <c r="A195" s="31"/>
      <c r="G195" s="23"/>
      <c r="H195" s="23"/>
      <c r="I195" s="23"/>
      <c r="J195" s="23"/>
      <c r="K195" s="23"/>
      <c r="L195" s="23"/>
      <c r="AA195" s="288"/>
      <c r="AB195" s="23"/>
      <c r="AC195" s="23"/>
      <c r="AG195" s="23"/>
    </row>
    <row r="196" spans="1:33" s="32" customFormat="1" x14ac:dyDescent="0.3">
      <c r="A196" s="31"/>
      <c r="G196" s="23"/>
      <c r="H196" s="23"/>
      <c r="I196" s="23"/>
      <c r="J196" s="23"/>
      <c r="K196" s="23"/>
      <c r="L196" s="23"/>
      <c r="AA196" s="288"/>
      <c r="AB196" s="23"/>
      <c r="AC196" s="23"/>
      <c r="AG196" s="23"/>
    </row>
    <row r="197" spans="1:33" s="32" customFormat="1" x14ac:dyDescent="0.3">
      <c r="A197" s="31"/>
      <c r="G197" s="23"/>
      <c r="H197" s="23"/>
      <c r="I197" s="23"/>
      <c r="J197" s="23"/>
      <c r="K197" s="23"/>
      <c r="L197" s="23"/>
      <c r="AA197" s="288"/>
      <c r="AB197" s="23"/>
      <c r="AC197" s="23"/>
      <c r="AG197" s="23"/>
    </row>
    <row r="198" spans="1:33" s="32" customFormat="1" x14ac:dyDescent="0.3">
      <c r="A198" s="31"/>
      <c r="G198" s="23"/>
      <c r="H198" s="23"/>
      <c r="I198" s="23"/>
      <c r="J198" s="23"/>
      <c r="K198" s="23"/>
      <c r="L198" s="23"/>
      <c r="AA198" s="288"/>
      <c r="AB198" s="23"/>
      <c r="AC198" s="23"/>
      <c r="AG198" s="23"/>
    </row>
    <row r="199" spans="1:33" s="32" customFormat="1" x14ac:dyDescent="0.3">
      <c r="A199" s="31"/>
      <c r="G199" s="23"/>
      <c r="H199" s="23"/>
      <c r="I199" s="23"/>
      <c r="J199" s="23"/>
      <c r="K199" s="23"/>
      <c r="L199" s="23"/>
      <c r="AA199" s="288"/>
      <c r="AB199" s="23"/>
      <c r="AC199" s="23"/>
      <c r="AG199" s="23"/>
    </row>
    <row r="200" spans="1:33" s="32" customFormat="1" x14ac:dyDescent="0.3">
      <c r="A200" s="31"/>
      <c r="G200" s="23"/>
      <c r="H200" s="23"/>
      <c r="I200" s="23"/>
      <c r="J200" s="23"/>
      <c r="K200" s="23"/>
      <c r="L200" s="23"/>
      <c r="AA200" s="288"/>
      <c r="AB200" s="23"/>
      <c r="AC200" s="23"/>
      <c r="AG200" s="23"/>
    </row>
    <row r="201" spans="1:33" s="32" customFormat="1" x14ac:dyDescent="0.3">
      <c r="A201" s="31"/>
      <c r="G201" s="23"/>
      <c r="H201" s="23"/>
      <c r="I201" s="23"/>
      <c r="J201" s="23"/>
      <c r="K201" s="23"/>
      <c r="L201" s="23"/>
      <c r="AA201" s="288"/>
      <c r="AB201" s="23"/>
      <c r="AC201" s="23"/>
      <c r="AG201" s="23"/>
    </row>
    <row r="202" spans="1:33" s="32" customFormat="1" x14ac:dyDescent="0.3">
      <c r="A202" s="31"/>
      <c r="G202" s="23"/>
      <c r="H202" s="23"/>
      <c r="I202" s="23"/>
      <c r="J202" s="23"/>
      <c r="K202" s="23"/>
      <c r="L202" s="23"/>
      <c r="AA202" s="288"/>
      <c r="AB202" s="23"/>
      <c r="AC202" s="23"/>
      <c r="AG202" s="23"/>
    </row>
    <row r="203" spans="1:33" s="32" customFormat="1" x14ac:dyDescent="0.3">
      <c r="A203" s="31"/>
      <c r="G203" s="23"/>
      <c r="H203" s="23"/>
      <c r="I203" s="23"/>
      <c r="J203" s="23"/>
      <c r="K203" s="23"/>
      <c r="L203" s="23"/>
      <c r="AA203" s="288"/>
      <c r="AB203" s="23"/>
      <c r="AC203" s="23"/>
      <c r="AG203" s="23"/>
    </row>
    <row r="204" spans="1:33" s="32" customFormat="1" x14ac:dyDescent="0.3">
      <c r="A204" s="31"/>
      <c r="G204" s="23"/>
      <c r="H204" s="23"/>
      <c r="I204" s="23"/>
      <c r="J204" s="23"/>
      <c r="K204" s="23"/>
      <c r="L204" s="23"/>
      <c r="AA204" s="288"/>
      <c r="AB204" s="23"/>
      <c r="AC204" s="23"/>
      <c r="AG204" s="23"/>
    </row>
    <row r="205" spans="1:33" s="32" customFormat="1" x14ac:dyDescent="0.3">
      <c r="A205" s="31"/>
      <c r="G205" s="23"/>
      <c r="H205" s="23"/>
      <c r="I205" s="23"/>
      <c r="J205" s="23"/>
      <c r="K205" s="23"/>
      <c r="L205" s="23"/>
      <c r="AA205" s="288"/>
      <c r="AB205" s="23"/>
      <c r="AC205" s="23"/>
      <c r="AG205" s="23"/>
    </row>
    <row r="206" spans="1:33" s="32" customFormat="1" x14ac:dyDescent="0.3">
      <c r="A206" s="31"/>
      <c r="G206" s="23"/>
      <c r="H206" s="23"/>
      <c r="I206" s="23"/>
      <c r="J206" s="23"/>
      <c r="K206" s="23"/>
      <c r="L206" s="23"/>
      <c r="AA206" s="288"/>
      <c r="AB206" s="23"/>
      <c r="AC206" s="23"/>
      <c r="AG206" s="23"/>
    </row>
    <row r="207" spans="1:33" s="32" customFormat="1" x14ac:dyDescent="0.3">
      <c r="A207" s="31"/>
      <c r="G207" s="23"/>
      <c r="H207" s="23"/>
      <c r="I207" s="23"/>
      <c r="J207" s="23"/>
      <c r="K207" s="23"/>
      <c r="L207" s="23"/>
      <c r="AA207" s="288"/>
      <c r="AB207" s="23"/>
      <c r="AC207" s="23"/>
      <c r="AG207" s="23"/>
    </row>
    <row r="208" spans="1:33" s="32" customFormat="1" x14ac:dyDescent="0.3">
      <c r="A208" s="31"/>
      <c r="G208" s="23"/>
      <c r="H208" s="23"/>
      <c r="I208" s="23"/>
      <c r="J208" s="23"/>
      <c r="K208" s="23"/>
      <c r="L208" s="23"/>
      <c r="AA208" s="288"/>
      <c r="AB208" s="23"/>
      <c r="AC208" s="23"/>
      <c r="AG208" s="23"/>
    </row>
    <row r="209" spans="1:33" s="32" customFormat="1" x14ac:dyDescent="0.3">
      <c r="A209" s="31"/>
      <c r="G209" s="23"/>
      <c r="H209" s="23"/>
      <c r="I209" s="23"/>
      <c r="J209" s="23"/>
      <c r="K209" s="23"/>
      <c r="L209" s="23"/>
      <c r="AA209" s="288"/>
      <c r="AB209" s="23"/>
      <c r="AC209" s="23"/>
      <c r="AG209" s="23"/>
    </row>
    <row r="210" spans="1:33" s="32" customFormat="1" x14ac:dyDescent="0.3">
      <c r="A210" s="31"/>
      <c r="G210" s="23"/>
      <c r="H210" s="23"/>
      <c r="I210" s="23"/>
      <c r="J210" s="23"/>
      <c r="K210" s="23"/>
      <c r="L210" s="23"/>
      <c r="AA210" s="288"/>
      <c r="AB210" s="23"/>
      <c r="AC210" s="23"/>
      <c r="AG210" s="23"/>
    </row>
    <row r="211" spans="1:33" s="32" customFormat="1" x14ac:dyDescent="0.3">
      <c r="A211" s="31"/>
      <c r="G211" s="23"/>
      <c r="H211" s="23"/>
      <c r="I211" s="23"/>
      <c r="J211" s="23"/>
      <c r="K211" s="23"/>
      <c r="L211" s="23"/>
      <c r="AA211" s="288"/>
      <c r="AB211" s="23"/>
      <c r="AC211" s="23"/>
      <c r="AG211" s="23"/>
    </row>
    <row r="212" spans="1:33" s="32" customFormat="1" x14ac:dyDescent="0.3">
      <c r="A212" s="31"/>
      <c r="G212" s="23"/>
      <c r="H212" s="23"/>
      <c r="I212" s="23"/>
      <c r="J212" s="23"/>
      <c r="K212" s="23"/>
      <c r="L212" s="23"/>
      <c r="AA212" s="288"/>
      <c r="AB212" s="23"/>
      <c r="AC212" s="23"/>
      <c r="AG212" s="23"/>
    </row>
    <row r="213" spans="1:33" s="32" customFormat="1" x14ac:dyDescent="0.3">
      <c r="A213" s="31"/>
      <c r="G213" s="23"/>
      <c r="H213" s="23"/>
      <c r="I213" s="23"/>
      <c r="J213" s="23"/>
      <c r="K213" s="23"/>
      <c r="L213" s="23"/>
      <c r="AA213" s="288"/>
      <c r="AB213" s="23"/>
      <c r="AC213" s="23"/>
      <c r="AG213" s="23"/>
    </row>
    <row r="214" spans="1:33" s="32" customFormat="1" x14ac:dyDescent="0.3">
      <c r="A214" s="31"/>
      <c r="G214" s="23"/>
      <c r="H214" s="23"/>
      <c r="I214" s="23"/>
      <c r="J214" s="23"/>
      <c r="K214" s="23"/>
      <c r="L214" s="23"/>
      <c r="AA214" s="288"/>
      <c r="AB214" s="23"/>
      <c r="AC214" s="23"/>
      <c r="AG214" s="23"/>
    </row>
    <row r="215" spans="1:33" s="32" customFormat="1" x14ac:dyDescent="0.3">
      <c r="A215" s="31"/>
      <c r="G215" s="23"/>
      <c r="H215" s="23"/>
      <c r="I215" s="23"/>
      <c r="J215" s="23"/>
      <c r="K215" s="23"/>
      <c r="L215" s="23"/>
      <c r="AA215" s="288"/>
      <c r="AB215" s="23"/>
      <c r="AC215" s="23"/>
      <c r="AG215" s="23"/>
    </row>
    <row r="216" spans="1:33" s="32" customFormat="1" x14ac:dyDescent="0.3">
      <c r="A216" s="31"/>
      <c r="G216" s="23"/>
      <c r="H216" s="23"/>
      <c r="I216" s="23"/>
      <c r="J216" s="23"/>
      <c r="K216" s="23"/>
      <c r="L216" s="23"/>
      <c r="AA216" s="288"/>
      <c r="AB216" s="23"/>
      <c r="AC216" s="23"/>
      <c r="AG216" s="23"/>
    </row>
    <row r="217" spans="1:33" s="32" customFormat="1" x14ac:dyDescent="0.3">
      <c r="A217" s="31"/>
      <c r="G217" s="23"/>
      <c r="H217" s="23"/>
      <c r="I217" s="23"/>
      <c r="J217" s="23"/>
      <c r="K217" s="23"/>
      <c r="L217" s="23"/>
      <c r="AA217" s="288"/>
      <c r="AB217" s="23"/>
      <c r="AC217" s="23"/>
      <c r="AG217" s="23"/>
    </row>
    <row r="218" spans="1:33" s="32" customFormat="1" x14ac:dyDescent="0.3">
      <c r="A218" s="31"/>
      <c r="G218" s="23"/>
      <c r="H218" s="23"/>
      <c r="I218" s="23"/>
      <c r="J218" s="23"/>
      <c r="K218" s="23"/>
      <c r="L218" s="23"/>
      <c r="AA218" s="288"/>
      <c r="AB218" s="23"/>
      <c r="AC218" s="23"/>
      <c r="AG218" s="23"/>
    </row>
    <row r="219" spans="1:33" s="32" customFormat="1" x14ac:dyDescent="0.3">
      <c r="A219" s="31"/>
      <c r="G219" s="23"/>
      <c r="H219" s="23"/>
      <c r="I219" s="23"/>
      <c r="J219" s="23"/>
      <c r="K219" s="23"/>
      <c r="L219" s="23"/>
      <c r="AA219" s="288"/>
      <c r="AB219" s="23"/>
      <c r="AC219" s="23"/>
      <c r="AG219" s="23"/>
    </row>
    <row r="220" spans="1:33" s="32" customFormat="1" x14ac:dyDescent="0.3">
      <c r="A220" s="31"/>
      <c r="G220" s="23"/>
      <c r="H220" s="23"/>
      <c r="I220" s="23"/>
      <c r="J220" s="23"/>
      <c r="K220" s="23"/>
      <c r="L220" s="23"/>
      <c r="AA220" s="288"/>
      <c r="AB220" s="23"/>
      <c r="AC220" s="23"/>
      <c r="AG220" s="23"/>
    </row>
    <row r="221" spans="1:33" s="32" customFormat="1" x14ac:dyDescent="0.3">
      <c r="A221" s="31"/>
      <c r="G221" s="23"/>
      <c r="H221" s="23"/>
      <c r="I221" s="23"/>
      <c r="J221" s="23"/>
      <c r="K221" s="23"/>
      <c r="L221" s="23"/>
      <c r="AA221" s="288"/>
      <c r="AB221" s="23"/>
      <c r="AC221" s="23"/>
      <c r="AG221" s="23"/>
    </row>
    <row r="222" spans="1:33" s="32" customFormat="1" x14ac:dyDescent="0.3">
      <c r="A222" s="31"/>
      <c r="G222" s="23"/>
      <c r="H222" s="23"/>
      <c r="I222" s="23"/>
      <c r="J222" s="23"/>
      <c r="K222" s="23"/>
      <c r="L222" s="23"/>
      <c r="AA222" s="288"/>
      <c r="AB222" s="23"/>
      <c r="AC222" s="23"/>
      <c r="AG222" s="23"/>
    </row>
    <row r="223" spans="1:33" s="32" customFormat="1" x14ac:dyDescent="0.3">
      <c r="A223" s="31"/>
      <c r="G223" s="23"/>
      <c r="H223" s="23"/>
      <c r="I223" s="23"/>
      <c r="J223" s="23"/>
      <c r="K223" s="23"/>
      <c r="L223" s="23"/>
      <c r="AA223" s="288"/>
      <c r="AB223" s="23"/>
      <c r="AC223" s="23"/>
      <c r="AG223" s="23"/>
    </row>
    <row r="224" spans="1:33" s="32" customFormat="1" x14ac:dyDescent="0.3">
      <c r="A224" s="31"/>
      <c r="G224" s="23"/>
      <c r="H224" s="23"/>
      <c r="I224" s="23"/>
      <c r="J224" s="23"/>
      <c r="K224" s="23"/>
      <c r="L224" s="23"/>
      <c r="AA224" s="288"/>
      <c r="AB224" s="23"/>
      <c r="AC224" s="23"/>
      <c r="AG224" s="23"/>
    </row>
    <row r="225" spans="1:33" s="32" customFormat="1" x14ac:dyDescent="0.3">
      <c r="A225" s="31"/>
      <c r="G225" s="23"/>
      <c r="H225" s="23"/>
      <c r="I225" s="23"/>
      <c r="J225" s="23"/>
      <c r="K225" s="23"/>
      <c r="L225" s="23"/>
      <c r="AA225" s="288"/>
      <c r="AB225" s="23"/>
      <c r="AC225" s="23"/>
      <c r="AG225" s="23"/>
    </row>
    <row r="226" spans="1:33" s="32" customFormat="1" x14ac:dyDescent="0.3">
      <c r="A226" s="31"/>
      <c r="G226" s="23"/>
      <c r="H226" s="23"/>
      <c r="I226" s="23"/>
      <c r="J226" s="23"/>
      <c r="K226" s="23"/>
      <c r="L226" s="23"/>
      <c r="AA226" s="288"/>
      <c r="AB226" s="23"/>
      <c r="AC226" s="23"/>
      <c r="AG226" s="23"/>
    </row>
    <row r="227" spans="1:33" s="32" customFormat="1" x14ac:dyDescent="0.3">
      <c r="A227" s="31"/>
      <c r="G227" s="23"/>
      <c r="H227" s="23"/>
      <c r="I227" s="23"/>
      <c r="J227" s="23"/>
      <c r="K227" s="23"/>
      <c r="L227" s="23"/>
      <c r="AA227" s="288"/>
      <c r="AB227" s="23"/>
      <c r="AC227" s="23"/>
      <c r="AG227" s="23"/>
    </row>
    <row r="228" spans="1:33" s="32" customFormat="1" x14ac:dyDescent="0.3">
      <c r="A228" s="31"/>
      <c r="G228" s="23"/>
      <c r="H228" s="23"/>
      <c r="I228" s="23"/>
      <c r="J228" s="23"/>
      <c r="K228" s="23"/>
      <c r="L228" s="23"/>
      <c r="AA228" s="288"/>
      <c r="AB228" s="23"/>
      <c r="AC228" s="23"/>
      <c r="AG228" s="23"/>
    </row>
    <row r="229" spans="1:33" s="32" customFormat="1" x14ac:dyDescent="0.3">
      <c r="A229" s="31"/>
      <c r="G229" s="23"/>
      <c r="H229" s="23"/>
      <c r="I229" s="23"/>
      <c r="J229" s="23"/>
      <c r="K229" s="23"/>
      <c r="L229" s="23"/>
      <c r="AA229" s="288"/>
      <c r="AB229" s="23"/>
      <c r="AC229" s="23"/>
      <c r="AG229" s="23"/>
    </row>
    <row r="230" spans="1:33" s="32" customFormat="1" x14ac:dyDescent="0.3">
      <c r="A230" s="31"/>
      <c r="G230" s="23"/>
      <c r="H230" s="23"/>
      <c r="I230" s="23"/>
      <c r="J230" s="23"/>
      <c r="K230" s="23"/>
      <c r="L230" s="23"/>
      <c r="AA230" s="288"/>
      <c r="AB230" s="23"/>
      <c r="AC230" s="23"/>
      <c r="AG230" s="23"/>
    </row>
    <row r="231" spans="1:33" s="32" customFormat="1" x14ac:dyDescent="0.3">
      <c r="A231" s="31"/>
      <c r="G231" s="23"/>
      <c r="H231" s="23"/>
      <c r="I231" s="23"/>
      <c r="J231" s="23"/>
      <c r="K231" s="23"/>
      <c r="L231" s="23"/>
      <c r="AA231" s="288"/>
      <c r="AB231" s="23"/>
      <c r="AC231" s="23"/>
      <c r="AG231" s="23"/>
    </row>
    <row r="232" spans="1:33" s="32" customFormat="1" x14ac:dyDescent="0.3">
      <c r="A232" s="31"/>
      <c r="G232" s="23"/>
      <c r="H232" s="23"/>
      <c r="I232" s="23"/>
      <c r="J232" s="23"/>
      <c r="K232" s="23"/>
      <c r="L232" s="23"/>
      <c r="AA232" s="288"/>
      <c r="AB232" s="23"/>
      <c r="AC232" s="23"/>
      <c r="AG232" s="23"/>
    </row>
    <row r="233" spans="1:33" s="32" customFormat="1" x14ac:dyDescent="0.3">
      <c r="A233" s="31"/>
      <c r="G233" s="23"/>
      <c r="H233" s="23"/>
      <c r="I233" s="23"/>
      <c r="J233" s="23"/>
      <c r="K233" s="23"/>
      <c r="L233" s="23"/>
      <c r="AA233" s="288"/>
      <c r="AB233" s="23"/>
      <c r="AC233" s="23"/>
      <c r="AG233" s="23"/>
    </row>
    <row r="234" spans="1:33" s="32" customFormat="1" x14ac:dyDescent="0.3">
      <c r="A234" s="31"/>
      <c r="G234" s="23"/>
      <c r="H234" s="23"/>
      <c r="I234" s="23"/>
      <c r="J234" s="23"/>
      <c r="K234" s="23"/>
      <c r="L234" s="23"/>
      <c r="AA234" s="288"/>
      <c r="AB234" s="23"/>
      <c r="AC234" s="23"/>
      <c r="AG234" s="23"/>
    </row>
    <row r="235" spans="1:33" s="32" customFormat="1" x14ac:dyDescent="0.3">
      <c r="A235" s="31"/>
      <c r="G235" s="23"/>
      <c r="H235" s="23"/>
      <c r="I235" s="23"/>
      <c r="J235" s="23"/>
      <c r="K235" s="23"/>
      <c r="L235" s="23"/>
      <c r="AA235" s="288"/>
      <c r="AB235" s="23"/>
      <c r="AC235" s="23"/>
      <c r="AG235" s="23"/>
    </row>
    <row r="236" spans="1:33" s="32" customFormat="1" x14ac:dyDescent="0.3">
      <c r="A236" s="31"/>
      <c r="G236" s="23"/>
      <c r="H236" s="23"/>
      <c r="I236" s="23"/>
      <c r="J236" s="23"/>
      <c r="K236" s="23"/>
      <c r="L236" s="23"/>
      <c r="AA236" s="288"/>
      <c r="AB236" s="23"/>
      <c r="AC236" s="23"/>
      <c r="AG236" s="23"/>
    </row>
    <row r="237" spans="1:33" s="32" customFormat="1" x14ac:dyDescent="0.3">
      <c r="A237" s="31"/>
      <c r="G237" s="23"/>
      <c r="H237" s="23"/>
      <c r="I237" s="23"/>
      <c r="J237" s="23"/>
      <c r="K237" s="23"/>
      <c r="L237" s="23"/>
      <c r="AA237" s="288"/>
      <c r="AB237" s="23"/>
      <c r="AC237" s="23"/>
      <c r="AG237" s="23"/>
    </row>
    <row r="238" spans="1:33" s="32" customFormat="1" x14ac:dyDescent="0.3">
      <c r="A238" s="31"/>
      <c r="G238" s="23"/>
      <c r="H238" s="23"/>
      <c r="I238" s="23"/>
      <c r="J238" s="23"/>
      <c r="K238" s="23"/>
      <c r="L238" s="23"/>
      <c r="AA238" s="288"/>
      <c r="AB238" s="23"/>
      <c r="AC238" s="23"/>
      <c r="AG238" s="23"/>
    </row>
    <row r="239" spans="1:33" s="32" customFormat="1" x14ac:dyDescent="0.3">
      <c r="A239" s="31"/>
      <c r="G239" s="23"/>
      <c r="H239" s="23"/>
      <c r="I239" s="23"/>
      <c r="J239" s="23"/>
      <c r="K239" s="23"/>
      <c r="L239" s="23"/>
      <c r="AA239" s="288"/>
      <c r="AB239" s="23"/>
      <c r="AC239" s="23"/>
      <c r="AG239" s="23"/>
    </row>
    <row r="240" spans="1:33" s="32" customFormat="1" x14ac:dyDescent="0.3">
      <c r="A240" s="31"/>
      <c r="G240" s="23"/>
      <c r="H240" s="23"/>
      <c r="I240" s="23"/>
      <c r="J240" s="23"/>
      <c r="K240" s="23"/>
      <c r="L240" s="23"/>
      <c r="AA240" s="288"/>
      <c r="AB240" s="23"/>
      <c r="AC240" s="23"/>
      <c r="AG240" s="23"/>
    </row>
    <row r="241" spans="1:33" s="32" customFormat="1" x14ac:dyDescent="0.3">
      <c r="A241" s="31"/>
      <c r="G241" s="23"/>
      <c r="H241" s="23"/>
      <c r="I241" s="23"/>
      <c r="J241" s="23"/>
      <c r="K241" s="23"/>
      <c r="L241" s="23"/>
      <c r="AA241" s="288"/>
      <c r="AB241" s="23"/>
      <c r="AC241" s="23"/>
      <c r="AG241" s="23"/>
    </row>
    <row r="242" spans="1:33" s="32" customFormat="1" x14ac:dyDescent="0.3">
      <c r="A242" s="31"/>
      <c r="G242" s="23"/>
      <c r="H242" s="23"/>
      <c r="I242" s="23"/>
      <c r="J242" s="23"/>
      <c r="K242" s="23"/>
      <c r="L242" s="23"/>
      <c r="AA242" s="288"/>
      <c r="AB242" s="23"/>
      <c r="AC242" s="23"/>
      <c r="AG242" s="23"/>
    </row>
    <row r="243" spans="1:33" s="32" customFormat="1" x14ac:dyDescent="0.3">
      <c r="A243" s="31"/>
      <c r="G243" s="23"/>
      <c r="H243" s="23"/>
      <c r="I243" s="23"/>
      <c r="J243" s="23"/>
      <c r="K243" s="23"/>
      <c r="L243" s="23"/>
      <c r="AA243" s="288"/>
      <c r="AB243" s="23"/>
      <c r="AC243" s="23"/>
      <c r="AG243" s="23"/>
    </row>
    <row r="244" spans="1:33" s="32" customFormat="1" x14ac:dyDescent="0.3">
      <c r="A244" s="31"/>
      <c r="G244" s="23"/>
      <c r="H244" s="23"/>
      <c r="I244" s="23"/>
      <c r="J244" s="23"/>
      <c r="K244" s="23"/>
      <c r="L244" s="23"/>
      <c r="AA244" s="288"/>
      <c r="AB244" s="23"/>
      <c r="AC244" s="23"/>
      <c r="AG244" s="23"/>
    </row>
    <row r="245" spans="1:33" s="32" customFormat="1" x14ac:dyDescent="0.3">
      <c r="A245" s="31"/>
      <c r="G245" s="23"/>
      <c r="H245" s="23"/>
      <c r="I245" s="23"/>
      <c r="J245" s="23"/>
      <c r="K245" s="23"/>
      <c r="L245" s="23"/>
      <c r="AA245" s="288"/>
      <c r="AB245" s="23"/>
      <c r="AC245" s="23"/>
      <c r="AG245" s="23"/>
    </row>
    <row r="246" spans="1:33" s="32" customFormat="1" x14ac:dyDescent="0.3">
      <c r="A246" s="31"/>
      <c r="G246" s="23"/>
      <c r="H246" s="23"/>
      <c r="I246" s="23"/>
      <c r="J246" s="23"/>
      <c r="K246" s="23"/>
      <c r="L246" s="23"/>
      <c r="AA246" s="288"/>
      <c r="AB246" s="23"/>
      <c r="AC246" s="23"/>
      <c r="AG246" s="23"/>
    </row>
    <row r="247" spans="1:33" s="32" customFormat="1" x14ac:dyDescent="0.3">
      <c r="A247" s="31"/>
      <c r="G247" s="23"/>
      <c r="H247" s="23"/>
      <c r="I247" s="23"/>
      <c r="J247" s="23"/>
      <c r="K247" s="23"/>
      <c r="L247" s="23"/>
      <c r="AA247" s="288"/>
      <c r="AB247" s="23"/>
      <c r="AC247" s="23"/>
      <c r="AG247" s="23"/>
    </row>
    <row r="248" spans="1:33" s="32" customFormat="1" x14ac:dyDescent="0.3">
      <c r="A248" s="31"/>
      <c r="G248" s="23"/>
      <c r="H248" s="23"/>
      <c r="I248" s="23"/>
      <c r="J248" s="23"/>
      <c r="K248" s="23"/>
      <c r="L248" s="23"/>
      <c r="AA248" s="288"/>
      <c r="AB248" s="23"/>
      <c r="AC248" s="23"/>
      <c r="AG248" s="23"/>
    </row>
    <row r="249" spans="1:33" s="32" customFormat="1" x14ac:dyDescent="0.3">
      <c r="A249" s="31"/>
      <c r="G249" s="23"/>
      <c r="H249" s="23"/>
      <c r="I249" s="23"/>
      <c r="J249" s="23"/>
      <c r="K249" s="23"/>
      <c r="L249" s="23"/>
      <c r="AA249" s="288"/>
      <c r="AB249" s="23"/>
      <c r="AC249" s="23"/>
      <c r="AG249" s="23"/>
    </row>
    <row r="250" spans="1:33" s="32" customFormat="1" x14ac:dyDescent="0.3">
      <c r="A250" s="31"/>
      <c r="G250" s="23"/>
      <c r="H250" s="23"/>
      <c r="I250" s="23"/>
      <c r="J250" s="23"/>
      <c r="K250" s="23"/>
      <c r="L250" s="23"/>
      <c r="AA250" s="288"/>
      <c r="AB250" s="23"/>
      <c r="AC250" s="23"/>
      <c r="AG250" s="23"/>
    </row>
    <row r="251" spans="1:33" s="32" customFormat="1" x14ac:dyDescent="0.3">
      <c r="A251" s="31"/>
      <c r="G251" s="23"/>
      <c r="H251" s="23"/>
      <c r="I251" s="23"/>
      <c r="J251" s="23"/>
      <c r="K251" s="23"/>
      <c r="L251" s="23"/>
      <c r="AA251" s="288"/>
      <c r="AB251" s="23"/>
      <c r="AC251" s="23"/>
      <c r="AG251" s="23"/>
    </row>
    <row r="252" spans="1:33" s="32" customFormat="1" x14ac:dyDescent="0.3">
      <c r="A252" s="31"/>
      <c r="G252" s="23"/>
      <c r="H252" s="23"/>
      <c r="I252" s="23"/>
      <c r="J252" s="23"/>
      <c r="K252" s="23"/>
      <c r="L252" s="23"/>
      <c r="AA252" s="288"/>
      <c r="AB252" s="23"/>
      <c r="AC252" s="23"/>
      <c r="AG252" s="23"/>
    </row>
    <row r="253" spans="1:33" s="32" customFormat="1" x14ac:dyDescent="0.3">
      <c r="A253" s="31"/>
      <c r="G253" s="23"/>
      <c r="H253" s="23"/>
      <c r="I253" s="23"/>
      <c r="J253" s="23"/>
      <c r="K253" s="23"/>
      <c r="L253" s="23"/>
      <c r="AA253" s="288"/>
      <c r="AB253" s="23"/>
      <c r="AC253" s="23"/>
      <c r="AG253" s="23"/>
    </row>
    <row r="254" spans="1:33" s="32" customFormat="1" x14ac:dyDescent="0.3">
      <c r="A254" s="31"/>
      <c r="G254" s="23"/>
      <c r="H254" s="23"/>
      <c r="I254" s="23"/>
      <c r="J254" s="23"/>
      <c r="K254" s="23"/>
      <c r="L254" s="23"/>
      <c r="AA254" s="288"/>
      <c r="AB254" s="23"/>
      <c r="AC254" s="23"/>
      <c r="AG254" s="23"/>
    </row>
    <row r="255" spans="1:33" s="32" customFormat="1" x14ac:dyDescent="0.3">
      <c r="A255" s="31"/>
      <c r="G255" s="23"/>
      <c r="H255" s="23"/>
      <c r="I255" s="23"/>
      <c r="J255" s="23"/>
      <c r="K255" s="23"/>
      <c r="L255" s="23"/>
      <c r="AA255" s="288"/>
      <c r="AB255" s="23"/>
      <c r="AC255" s="23"/>
      <c r="AG255" s="23"/>
    </row>
    <row r="256" spans="1:33" s="32" customFormat="1" x14ac:dyDescent="0.3">
      <c r="A256" s="31"/>
      <c r="G256" s="23"/>
      <c r="H256" s="23"/>
      <c r="I256" s="23"/>
      <c r="J256" s="23"/>
      <c r="K256" s="23"/>
      <c r="L256" s="23"/>
      <c r="AA256" s="288"/>
      <c r="AB256" s="23"/>
      <c r="AC256" s="23"/>
      <c r="AG256" s="23"/>
    </row>
    <row r="257" spans="1:33" s="32" customFormat="1" x14ac:dyDescent="0.3">
      <c r="A257" s="31"/>
      <c r="G257" s="23"/>
      <c r="H257" s="23"/>
      <c r="I257" s="23"/>
      <c r="J257" s="23"/>
      <c r="K257" s="23"/>
      <c r="L257" s="23"/>
      <c r="AA257" s="288"/>
      <c r="AB257" s="23"/>
      <c r="AC257" s="23"/>
      <c r="AG257" s="23"/>
    </row>
    <row r="258" spans="1:33" s="32" customFormat="1" x14ac:dyDescent="0.3">
      <c r="A258" s="31"/>
      <c r="G258" s="23"/>
      <c r="H258" s="23"/>
      <c r="I258" s="23"/>
      <c r="J258" s="23"/>
      <c r="K258" s="23"/>
      <c r="L258" s="23"/>
      <c r="AA258" s="288"/>
      <c r="AB258" s="23"/>
      <c r="AC258" s="23"/>
      <c r="AG258" s="23"/>
    </row>
    <row r="259" spans="1:33" s="32" customFormat="1" x14ac:dyDescent="0.3">
      <c r="A259" s="31"/>
      <c r="G259" s="23"/>
      <c r="H259" s="23"/>
      <c r="I259" s="23"/>
      <c r="J259" s="23"/>
      <c r="K259" s="23"/>
      <c r="L259" s="23"/>
      <c r="AA259" s="288"/>
      <c r="AB259" s="23"/>
      <c r="AC259" s="23"/>
      <c r="AG259" s="23"/>
    </row>
    <row r="260" spans="1:33" s="32" customFormat="1" x14ac:dyDescent="0.3">
      <c r="A260" s="31"/>
      <c r="G260" s="23"/>
      <c r="H260" s="23"/>
      <c r="I260" s="23"/>
      <c r="J260" s="23"/>
      <c r="K260" s="23"/>
      <c r="L260" s="23"/>
      <c r="AA260" s="288"/>
      <c r="AB260" s="23"/>
      <c r="AC260" s="23"/>
      <c r="AG260" s="23"/>
    </row>
    <row r="261" spans="1:33" s="32" customFormat="1" x14ac:dyDescent="0.3">
      <c r="A261" s="31"/>
      <c r="G261" s="23"/>
      <c r="H261" s="23"/>
      <c r="I261" s="23"/>
      <c r="J261" s="23"/>
      <c r="K261" s="23"/>
      <c r="L261" s="23"/>
      <c r="AA261" s="288"/>
      <c r="AB261" s="23"/>
      <c r="AC261" s="23"/>
      <c r="AG261" s="23"/>
    </row>
    <row r="262" spans="1:33" s="32" customFormat="1" x14ac:dyDescent="0.3">
      <c r="A262" s="31"/>
      <c r="G262" s="23"/>
      <c r="H262" s="23"/>
      <c r="I262" s="23"/>
      <c r="J262" s="23"/>
      <c r="K262" s="23"/>
      <c r="L262" s="23"/>
      <c r="AA262" s="288"/>
      <c r="AB262" s="23"/>
      <c r="AC262" s="23"/>
      <c r="AG262" s="23"/>
    </row>
    <row r="263" spans="1:33" s="32" customFormat="1" x14ac:dyDescent="0.3">
      <c r="A263" s="31"/>
      <c r="G263" s="23"/>
      <c r="H263" s="23"/>
      <c r="I263" s="23"/>
      <c r="J263" s="23"/>
      <c r="K263" s="23"/>
      <c r="L263" s="23"/>
      <c r="AA263" s="288"/>
      <c r="AB263" s="23"/>
      <c r="AC263" s="23"/>
      <c r="AG263" s="23"/>
    </row>
    <row r="264" spans="1:33" s="32" customFormat="1" x14ac:dyDescent="0.3">
      <c r="A264" s="31"/>
      <c r="G264" s="23"/>
      <c r="H264" s="23"/>
      <c r="I264" s="23"/>
      <c r="J264" s="23"/>
      <c r="K264" s="23"/>
      <c r="L264" s="23"/>
      <c r="AA264" s="288"/>
      <c r="AB264" s="23"/>
      <c r="AC264" s="23"/>
      <c r="AG264" s="23"/>
    </row>
    <row r="265" spans="1:33" s="32" customFormat="1" x14ac:dyDescent="0.3">
      <c r="A265" s="31"/>
      <c r="G265" s="23"/>
      <c r="H265" s="23"/>
      <c r="I265" s="23"/>
      <c r="J265" s="23"/>
      <c r="K265" s="23"/>
      <c r="L265" s="23"/>
      <c r="AA265" s="288"/>
      <c r="AB265" s="23"/>
      <c r="AC265" s="23"/>
      <c r="AG265" s="23"/>
    </row>
    <row r="266" spans="1:33" s="32" customFormat="1" x14ac:dyDescent="0.3">
      <c r="A266" s="31"/>
      <c r="G266" s="23"/>
      <c r="H266" s="23"/>
      <c r="I266" s="23"/>
      <c r="J266" s="23"/>
      <c r="K266" s="23"/>
      <c r="L266" s="23"/>
      <c r="AA266" s="288"/>
      <c r="AB266" s="23"/>
      <c r="AC266" s="23"/>
      <c r="AG266" s="23"/>
    </row>
    <row r="267" spans="1:33" s="32" customFormat="1" x14ac:dyDescent="0.3">
      <c r="A267" s="31"/>
      <c r="G267" s="23"/>
      <c r="H267" s="23"/>
      <c r="I267" s="23"/>
      <c r="J267" s="23"/>
      <c r="K267" s="23"/>
      <c r="L267" s="23"/>
      <c r="AA267" s="288"/>
      <c r="AB267" s="23"/>
      <c r="AC267" s="23"/>
      <c r="AG267" s="23"/>
    </row>
    <row r="268" spans="1:33" s="32" customFormat="1" x14ac:dyDescent="0.3">
      <c r="A268" s="31"/>
      <c r="G268" s="23"/>
      <c r="H268" s="23"/>
      <c r="I268" s="23"/>
      <c r="J268" s="23"/>
      <c r="K268" s="23"/>
      <c r="L268" s="23"/>
      <c r="AA268" s="288"/>
      <c r="AB268" s="23"/>
      <c r="AC268" s="23"/>
      <c r="AG268" s="23"/>
    </row>
    <row r="269" spans="1:33" s="32" customFormat="1" x14ac:dyDescent="0.3">
      <c r="A269" s="31"/>
      <c r="G269" s="23"/>
      <c r="H269" s="23"/>
      <c r="I269" s="23"/>
      <c r="J269" s="23"/>
      <c r="K269" s="23"/>
      <c r="L269" s="23"/>
      <c r="AA269" s="288"/>
      <c r="AB269" s="23"/>
      <c r="AC269" s="23"/>
      <c r="AG269" s="23"/>
    </row>
    <row r="270" spans="1:33" s="32" customFormat="1" x14ac:dyDescent="0.3">
      <c r="A270" s="31"/>
      <c r="G270" s="23"/>
      <c r="H270" s="23"/>
      <c r="I270" s="23"/>
      <c r="J270" s="23"/>
      <c r="K270" s="23"/>
      <c r="L270" s="23"/>
      <c r="AA270" s="288"/>
      <c r="AB270" s="23"/>
      <c r="AC270" s="23"/>
      <c r="AG270" s="23"/>
    </row>
    <row r="271" spans="1:33" s="32" customFormat="1" x14ac:dyDescent="0.3">
      <c r="A271" s="31"/>
      <c r="G271" s="23"/>
      <c r="H271" s="23"/>
      <c r="I271" s="23"/>
      <c r="J271" s="23"/>
      <c r="K271" s="23"/>
      <c r="L271" s="23"/>
      <c r="AA271" s="288"/>
      <c r="AB271" s="23"/>
      <c r="AC271" s="23"/>
      <c r="AG271" s="23"/>
    </row>
    <row r="272" spans="1:33" s="32" customFormat="1" x14ac:dyDescent="0.3">
      <c r="A272" s="31"/>
      <c r="G272" s="23"/>
      <c r="H272" s="23"/>
      <c r="I272" s="23"/>
      <c r="J272" s="23"/>
      <c r="K272" s="23"/>
      <c r="L272" s="23"/>
      <c r="AA272" s="288"/>
      <c r="AB272" s="23"/>
      <c r="AC272" s="23"/>
      <c r="AG272" s="23"/>
    </row>
    <row r="273" spans="1:33" s="32" customFormat="1" x14ac:dyDescent="0.3">
      <c r="A273" s="31"/>
      <c r="G273" s="23"/>
      <c r="H273" s="23"/>
      <c r="I273" s="23"/>
      <c r="J273" s="23"/>
      <c r="K273" s="23"/>
      <c r="L273" s="23"/>
      <c r="AA273" s="288"/>
      <c r="AB273" s="23"/>
      <c r="AC273" s="23"/>
      <c r="AG273" s="23"/>
    </row>
    <row r="274" spans="1:33" s="32" customFormat="1" x14ac:dyDescent="0.3">
      <c r="A274" s="31"/>
      <c r="G274" s="23"/>
      <c r="H274" s="23"/>
      <c r="I274" s="23"/>
      <c r="J274" s="23"/>
      <c r="K274" s="23"/>
      <c r="L274" s="23"/>
      <c r="AA274" s="288"/>
      <c r="AB274" s="23"/>
      <c r="AC274" s="23"/>
      <c r="AG274" s="23"/>
    </row>
    <row r="275" spans="1:33" s="32" customFormat="1" x14ac:dyDescent="0.3">
      <c r="A275" s="31"/>
      <c r="G275" s="23"/>
      <c r="H275" s="23"/>
      <c r="I275" s="23"/>
      <c r="J275" s="23"/>
      <c r="K275" s="23"/>
      <c r="L275" s="23"/>
      <c r="AA275" s="288"/>
      <c r="AB275" s="23"/>
      <c r="AC275" s="23"/>
      <c r="AG275" s="23"/>
    </row>
    <row r="276" spans="1:33" s="32" customFormat="1" x14ac:dyDescent="0.3">
      <c r="A276" s="31"/>
      <c r="G276" s="23"/>
      <c r="H276" s="23"/>
      <c r="I276" s="23"/>
      <c r="J276" s="23"/>
      <c r="K276" s="23"/>
      <c r="L276" s="23"/>
      <c r="AA276" s="288"/>
      <c r="AB276" s="23"/>
      <c r="AC276" s="23"/>
      <c r="AG276" s="23"/>
    </row>
    <row r="277" spans="1:33" s="32" customFormat="1" x14ac:dyDescent="0.3">
      <c r="A277" s="31"/>
      <c r="G277" s="23"/>
      <c r="H277" s="23"/>
      <c r="I277" s="23"/>
      <c r="J277" s="23"/>
      <c r="K277" s="23"/>
      <c r="L277" s="23"/>
      <c r="AA277" s="288"/>
      <c r="AB277" s="23"/>
      <c r="AC277" s="23"/>
      <c r="AG277" s="23"/>
    </row>
    <row r="278" spans="1:33" s="32" customFormat="1" x14ac:dyDescent="0.3">
      <c r="A278" s="31"/>
      <c r="G278" s="23"/>
      <c r="H278" s="23"/>
      <c r="I278" s="23"/>
      <c r="J278" s="23"/>
      <c r="K278" s="23"/>
      <c r="L278" s="23"/>
      <c r="AA278" s="288"/>
      <c r="AB278" s="23"/>
      <c r="AC278" s="23"/>
      <c r="AG278" s="23"/>
    </row>
    <row r="279" spans="1:33" s="32" customFormat="1" x14ac:dyDescent="0.3">
      <c r="A279" s="31"/>
      <c r="G279" s="23"/>
      <c r="H279" s="23"/>
      <c r="I279" s="23"/>
      <c r="J279" s="23"/>
      <c r="K279" s="23"/>
      <c r="L279" s="23"/>
      <c r="AA279" s="288"/>
      <c r="AB279" s="23"/>
      <c r="AC279" s="23"/>
      <c r="AG279" s="23"/>
    </row>
    <row r="280" spans="1:33" s="32" customFormat="1" x14ac:dyDescent="0.3">
      <c r="A280" s="31"/>
      <c r="G280" s="23"/>
      <c r="H280" s="23"/>
      <c r="I280" s="23"/>
      <c r="J280" s="23"/>
      <c r="K280" s="23"/>
      <c r="L280" s="23"/>
      <c r="AA280" s="288"/>
      <c r="AB280" s="23"/>
      <c r="AC280" s="23"/>
      <c r="AG280" s="23"/>
    </row>
    <row r="281" spans="1:33" s="32" customFormat="1" x14ac:dyDescent="0.3">
      <c r="A281" s="31"/>
      <c r="G281" s="23"/>
      <c r="H281" s="23"/>
      <c r="I281" s="23"/>
      <c r="J281" s="23"/>
      <c r="K281" s="23"/>
      <c r="L281" s="23"/>
      <c r="AA281" s="288"/>
      <c r="AB281" s="23"/>
      <c r="AC281" s="23"/>
      <c r="AG281" s="23"/>
    </row>
    <row r="282" spans="1:33" s="32" customFormat="1" x14ac:dyDescent="0.3">
      <c r="A282" s="31"/>
      <c r="G282" s="23"/>
      <c r="H282" s="23"/>
      <c r="I282" s="23"/>
      <c r="J282" s="23"/>
      <c r="K282" s="23"/>
      <c r="L282" s="23"/>
      <c r="AA282" s="288"/>
      <c r="AB282" s="23"/>
      <c r="AC282" s="23"/>
      <c r="AG282" s="23"/>
    </row>
    <row r="283" spans="1:33" s="32" customFormat="1" x14ac:dyDescent="0.3">
      <c r="A283" s="31"/>
      <c r="G283" s="23"/>
      <c r="H283" s="23"/>
      <c r="I283" s="23"/>
      <c r="J283" s="23"/>
      <c r="K283" s="23"/>
      <c r="L283" s="23"/>
      <c r="AA283" s="288"/>
      <c r="AB283" s="23"/>
      <c r="AC283" s="23"/>
      <c r="AG283" s="23"/>
    </row>
    <row r="284" spans="1:33" s="32" customFormat="1" x14ac:dyDescent="0.3">
      <c r="A284" s="31"/>
      <c r="G284" s="23"/>
      <c r="H284" s="23"/>
      <c r="I284" s="23"/>
      <c r="J284" s="23"/>
      <c r="K284" s="23"/>
      <c r="L284" s="23"/>
      <c r="AA284" s="288"/>
      <c r="AB284" s="23"/>
      <c r="AC284" s="23"/>
      <c r="AG284" s="23"/>
    </row>
    <row r="285" spans="1:33" s="32" customFormat="1" x14ac:dyDescent="0.3">
      <c r="A285" s="31"/>
      <c r="G285" s="23"/>
      <c r="H285" s="23"/>
      <c r="I285" s="23"/>
      <c r="J285" s="23"/>
      <c r="K285" s="23"/>
      <c r="L285" s="23"/>
      <c r="AA285" s="288"/>
      <c r="AB285" s="23"/>
      <c r="AC285" s="23"/>
      <c r="AG285" s="23"/>
    </row>
    <row r="286" spans="1:33" s="32" customFormat="1" x14ac:dyDescent="0.3">
      <c r="A286" s="31"/>
      <c r="G286" s="23"/>
      <c r="H286" s="23"/>
      <c r="I286" s="23"/>
      <c r="J286" s="23"/>
      <c r="K286" s="23"/>
      <c r="L286" s="23"/>
      <c r="AA286" s="288"/>
      <c r="AB286" s="23"/>
      <c r="AC286" s="23"/>
      <c r="AG286" s="23"/>
    </row>
    <row r="287" spans="1:33" s="32" customFormat="1" x14ac:dyDescent="0.3">
      <c r="A287" s="31"/>
      <c r="G287" s="23"/>
      <c r="H287" s="23"/>
      <c r="I287" s="23"/>
      <c r="J287" s="23"/>
      <c r="K287" s="23"/>
      <c r="L287" s="23"/>
      <c r="AA287" s="288"/>
      <c r="AB287" s="23"/>
      <c r="AC287" s="23"/>
      <c r="AG287" s="23"/>
    </row>
    <row r="288" spans="1:33" s="32" customFormat="1" x14ac:dyDescent="0.3">
      <c r="A288" s="31"/>
      <c r="G288" s="23"/>
      <c r="H288" s="23"/>
      <c r="I288" s="23"/>
      <c r="J288" s="23"/>
      <c r="K288" s="23"/>
      <c r="L288" s="23"/>
      <c r="AA288" s="288"/>
      <c r="AB288" s="23"/>
      <c r="AC288" s="23"/>
      <c r="AG288" s="23"/>
    </row>
    <row r="289" spans="1:33" s="32" customFormat="1" x14ac:dyDescent="0.3">
      <c r="A289" s="31"/>
      <c r="G289" s="23"/>
      <c r="H289" s="23"/>
      <c r="I289" s="23"/>
      <c r="J289" s="23"/>
      <c r="K289" s="23"/>
      <c r="L289" s="23"/>
      <c r="AA289" s="288"/>
      <c r="AB289" s="23"/>
      <c r="AC289" s="23"/>
      <c r="AG289" s="23"/>
    </row>
    <row r="290" spans="1:33" s="32" customFormat="1" x14ac:dyDescent="0.3">
      <c r="A290" s="31"/>
      <c r="G290" s="23"/>
      <c r="H290" s="23"/>
      <c r="I290" s="23"/>
      <c r="J290" s="23"/>
      <c r="K290" s="23"/>
      <c r="L290" s="23"/>
      <c r="AA290" s="288"/>
      <c r="AB290" s="23"/>
      <c r="AC290" s="23"/>
      <c r="AG290" s="23"/>
    </row>
    <row r="291" spans="1:33" s="32" customFormat="1" x14ac:dyDescent="0.3">
      <c r="A291" s="31"/>
      <c r="G291" s="23"/>
      <c r="H291" s="23"/>
      <c r="I291" s="23"/>
      <c r="J291" s="23"/>
      <c r="K291" s="23"/>
      <c r="L291" s="23"/>
      <c r="AA291" s="288"/>
      <c r="AB291" s="23"/>
      <c r="AC291" s="23"/>
      <c r="AG291" s="23"/>
    </row>
    <row r="292" spans="1:33" s="32" customFormat="1" x14ac:dyDescent="0.3">
      <c r="A292" s="31"/>
      <c r="G292" s="23"/>
      <c r="H292" s="23"/>
      <c r="I292" s="23"/>
      <c r="J292" s="23"/>
      <c r="K292" s="23"/>
      <c r="L292" s="23"/>
      <c r="AA292" s="288"/>
      <c r="AB292" s="23"/>
      <c r="AC292" s="23"/>
      <c r="AG292" s="23"/>
    </row>
    <row r="293" spans="1:33" s="32" customFormat="1" x14ac:dyDescent="0.3">
      <c r="A293" s="31"/>
      <c r="G293" s="23"/>
      <c r="H293" s="23"/>
      <c r="I293" s="23"/>
      <c r="J293" s="23"/>
      <c r="K293" s="23"/>
      <c r="L293" s="23"/>
      <c r="AA293" s="288"/>
      <c r="AB293" s="23"/>
      <c r="AC293" s="23"/>
      <c r="AG293" s="23"/>
    </row>
    <row r="294" spans="1:33" s="32" customFormat="1" x14ac:dyDescent="0.3">
      <c r="A294" s="31"/>
      <c r="G294" s="23"/>
      <c r="H294" s="23"/>
      <c r="I294" s="23"/>
      <c r="J294" s="23"/>
      <c r="K294" s="23"/>
      <c r="L294" s="23"/>
      <c r="AA294" s="288"/>
      <c r="AB294" s="23"/>
      <c r="AC294" s="23"/>
      <c r="AG294" s="23"/>
    </row>
    <row r="295" spans="1:33" s="32" customFormat="1" x14ac:dyDescent="0.3">
      <c r="A295" s="31"/>
      <c r="G295" s="23"/>
      <c r="H295" s="23"/>
      <c r="I295" s="23"/>
      <c r="J295" s="23"/>
      <c r="K295" s="23"/>
      <c r="L295" s="23"/>
      <c r="AA295" s="288"/>
      <c r="AB295" s="23"/>
      <c r="AC295" s="23"/>
      <c r="AG295" s="23"/>
    </row>
    <row r="296" spans="1:33" s="32" customFormat="1" x14ac:dyDescent="0.3">
      <c r="A296" s="31"/>
      <c r="G296" s="23"/>
      <c r="H296" s="23"/>
      <c r="I296" s="23"/>
      <c r="J296" s="23"/>
      <c r="K296" s="23"/>
      <c r="L296" s="23"/>
      <c r="AA296" s="288"/>
      <c r="AB296" s="23"/>
      <c r="AC296" s="23"/>
      <c r="AG296" s="23"/>
    </row>
    <row r="297" spans="1:33" s="32" customFormat="1" x14ac:dyDescent="0.3">
      <c r="A297" s="31"/>
      <c r="G297" s="23"/>
      <c r="H297" s="23"/>
      <c r="I297" s="23"/>
      <c r="J297" s="23"/>
      <c r="K297" s="23"/>
      <c r="L297" s="23"/>
      <c r="AA297" s="288"/>
      <c r="AB297" s="23"/>
      <c r="AC297" s="23"/>
      <c r="AG297" s="23"/>
    </row>
    <row r="298" spans="1:33" s="32" customFormat="1" x14ac:dyDescent="0.3">
      <c r="A298" s="31"/>
      <c r="G298" s="23"/>
      <c r="H298" s="23"/>
      <c r="I298" s="23"/>
      <c r="J298" s="23"/>
      <c r="K298" s="23"/>
      <c r="L298" s="23"/>
      <c r="AA298" s="288"/>
      <c r="AB298" s="23"/>
      <c r="AC298" s="23"/>
      <c r="AG298" s="23"/>
    </row>
    <row r="299" spans="1:33" s="32" customFormat="1" x14ac:dyDescent="0.3">
      <c r="A299" s="31"/>
      <c r="G299" s="23"/>
      <c r="H299" s="23"/>
      <c r="I299" s="23"/>
      <c r="J299" s="23"/>
      <c r="K299" s="23"/>
      <c r="L299" s="23"/>
      <c r="AA299" s="288"/>
      <c r="AB299" s="23"/>
      <c r="AC299" s="23"/>
      <c r="AG299" s="23"/>
    </row>
    <row r="300" spans="1:33" s="32" customFormat="1" x14ac:dyDescent="0.3">
      <c r="A300" s="31"/>
      <c r="G300" s="23"/>
      <c r="H300" s="23"/>
      <c r="I300" s="23"/>
      <c r="J300" s="23"/>
      <c r="K300" s="23"/>
      <c r="L300" s="23"/>
      <c r="AA300" s="288"/>
      <c r="AB300" s="23"/>
      <c r="AC300" s="23"/>
      <c r="AG300" s="23"/>
    </row>
    <row r="301" spans="1:33" s="32" customFormat="1" x14ac:dyDescent="0.3">
      <c r="A301" s="31"/>
      <c r="G301" s="23"/>
      <c r="H301" s="23"/>
      <c r="I301" s="23"/>
      <c r="J301" s="23"/>
      <c r="K301" s="23"/>
      <c r="L301" s="23"/>
      <c r="AA301" s="288"/>
      <c r="AB301" s="23"/>
      <c r="AC301" s="23"/>
      <c r="AG301" s="23"/>
    </row>
    <row r="302" spans="1:33" s="32" customFormat="1" x14ac:dyDescent="0.3">
      <c r="A302" s="31"/>
      <c r="G302" s="23"/>
      <c r="H302" s="23"/>
      <c r="I302" s="23"/>
      <c r="J302" s="23"/>
      <c r="K302" s="23"/>
      <c r="L302" s="23"/>
      <c r="AA302" s="288"/>
      <c r="AB302" s="23"/>
      <c r="AC302" s="23"/>
      <c r="AG302" s="23"/>
    </row>
    <row r="303" spans="1:33" s="32" customFormat="1" x14ac:dyDescent="0.3">
      <c r="A303" s="31"/>
      <c r="G303" s="23"/>
      <c r="H303" s="23"/>
      <c r="I303" s="23"/>
      <c r="J303" s="23"/>
      <c r="K303" s="23"/>
      <c r="L303" s="23"/>
      <c r="AA303" s="288"/>
      <c r="AB303" s="23"/>
      <c r="AC303" s="23"/>
      <c r="AG303" s="23"/>
    </row>
    <row r="304" spans="1:33" s="32" customFormat="1" x14ac:dyDescent="0.3">
      <c r="A304" s="31"/>
      <c r="G304" s="23"/>
      <c r="H304" s="23"/>
      <c r="I304" s="23"/>
      <c r="J304" s="23"/>
      <c r="K304" s="23"/>
      <c r="L304" s="23"/>
      <c r="AA304" s="288"/>
      <c r="AB304" s="23"/>
      <c r="AC304" s="23"/>
      <c r="AG304" s="23"/>
    </row>
    <row r="305" spans="1:33" s="32" customFormat="1" x14ac:dyDescent="0.3">
      <c r="A305" s="31"/>
      <c r="G305" s="23"/>
      <c r="H305" s="23"/>
      <c r="I305" s="23"/>
      <c r="J305" s="23"/>
      <c r="K305" s="23"/>
      <c r="L305" s="23"/>
      <c r="AA305" s="288"/>
      <c r="AB305" s="23"/>
      <c r="AC305" s="23"/>
      <c r="AG305" s="23"/>
    </row>
    <row r="306" spans="1:33" s="32" customFormat="1" x14ac:dyDescent="0.3">
      <c r="A306" s="31"/>
      <c r="G306" s="23"/>
      <c r="H306" s="23"/>
      <c r="I306" s="23"/>
      <c r="J306" s="23"/>
      <c r="K306" s="23"/>
      <c r="L306" s="23"/>
      <c r="AA306" s="288"/>
      <c r="AB306" s="23"/>
      <c r="AC306" s="23"/>
      <c r="AG306" s="23"/>
    </row>
    <row r="307" spans="1:33" s="32" customFormat="1" x14ac:dyDescent="0.3">
      <c r="A307" s="31"/>
      <c r="G307" s="23"/>
      <c r="H307" s="23"/>
      <c r="I307" s="23"/>
      <c r="J307" s="23"/>
      <c r="K307" s="23"/>
      <c r="L307" s="23"/>
      <c r="AA307" s="288"/>
      <c r="AB307" s="23"/>
      <c r="AC307" s="23"/>
      <c r="AG307" s="23"/>
    </row>
    <row r="308" spans="1:33" s="32" customFormat="1" x14ac:dyDescent="0.3">
      <c r="A308" s="31"/>
      <c r="G308" s="23"/>
      <c r="H308" s="23"/>
      <c r="I308" s="23"/>
      <c r="J308" s="23"/>
      <c r="K308" s="23"/>
      <c r="L308" s="23"/>
      <c r="AA308" s="288"/>
      <c r="AB308" s="23"/>
      <c r="AC308" s="23"/>
      <c r="AG308" s="23"/>
    </row>
    <row r="309" spans="1:33" s="32" customFormat="1" x14ac:dyDescent="0.3">
      <c r="A309" s="31"/>
      <c r="G309" s="23"/>
      <c r="H309" s="23"/>
      <c r="I309" s="23"/>
      <c r="J309" s="23"/>
      <c r="K309" s="23"/>
      <c r="L309" s="23"/>
      <c r="AA309" s="288"/>
      <c r="AB309" s="23"/>
      <c r="AC309" s="23"/>
      <c r="AG309" s="23"/>
    </row>
    <row r="310" spans="1:33" s="32" customFormat="1" x14ac:dyDescent="0.3">
      <c r="A310" s="31"/>
      <c r="G310" s="23"/>
      <c r="H310" s="23"/>
      <c r="I310" s="23"/>
      <c r="J310" s="23"/>
      <c r="K310" s="23"/>
      <c r="L310" s="23"/>
      <c r="AA310" s="288"/>
      <c r="AB310" s="23"/>
      <c r="AC310" s="23"/>
      <c r="AG310" s="23"/>
    </row>
    <row r="311" spans="1:33" s="32" customFormat="1" x14ac:dyDescent="0.3">
      <c r="A311" s="31"/>
      <c r="G311" s="23"/>
      <c r="H311" s="23"/>
      <c r="I311" s="23"/>
      <c r="J311" s="23"/>
      <c r="K311" s="23"/>
      <c r="L311" s="23"/>
      <c r="AA311" s="288"/>
      <c r="AB311" s="23"/>
      <c r="AC311" s="23"/>
      <c r="AG311" s="23"/>
    </row>
    <row r="312" spans="1:33" s="32" customFormat="1" x14ac:dyDescent="0.3">
      <c r="A312" s="31"/>
      <c r="G312" s="23"/>
      <c r="H312" s="23"/>
      <c r="I312" s="23"/>
      <c r="J312" s="23"/>
      <c r="K312" s="23"/>
      <c r="L312" s="23"/>
      <c r="AA312" s="288"/>
      <c r="AB312" s="23"/>
      <c r="AC312" s="23"/>
      <c r="AG312" s="23"/>
    </row>
    <row r="313" spans="1:33" s="32" customFormat="1" x14ac:dyDescent="0.3">
      <c r="A313" s="31"/>
      <c r="G313" s="23"/>
      <c r="H313" s="23"/>
      <c r="I313" s="23"/>
      <c r="J313" s="23"/>
      <c r="K313" s="23"/>
      <c r="L313" s="23"/>
      <c r="AA313" s="288"/>
      <c r="AB313" s="23"/>
      <c r="AC313" s="23"/>
      <c r="AG313" s="23"/>
    </row>
    <row r="314" spans="1:33" s="32" customFormat="1" x14ac:dyDescent="0.3">
      <c r="A314" s="31"/>
      <c r="G314" s="23"/>
      <c r="H314" s="23"/>
      <c r="I314" s="23"/>
      <c r="J314" s="23"/>
      <c r="K314" s="23"/>
      <c r="L314" s="23"/>
      <c r="AA314" s="288"/>
      <c r="AB314" s="23"/>
      <c r="AC314" s="23"/>
      <c r="AG314" s="23"/>
    </row>
    <row r="315" spans="1:33" s="32" customFormat="1" x14ac:dyDescent="0.3">
      <c r="A315" s="31"/>
      <c r="G315" s="23"/>
      <c r="H315" s="23"/>
      <c r="I315" s="23"/>
      <c r="J315" s="23"/>
      <c r="K315" s="23"/>
      <c r="L315" s="23"/>
      <c r="AA315" s="288"/>
      <c r="AB315" s="23"/>
      <c r="AC315" s="23"/>
      <c r="AG315" s="23"/>
    </row>
    <row r="316" spans="1:33" s="32" customFormat="1" x14ac:dyDescent="0.3">
      <c r="A316" s="31"/>
      <c r="G316" s="23"/>
      <c r="H316" s="23"/>
      <c r="I316" s="23"/>
      <c r="J316" s="23"/>
      <c r="K316" s="23"/>
      <c r="L316" s="23"/>
      <c r="AA316" s="288"/>
      <c r="AB316" s="23"/>
      <c r="AC316" s="23"/>
      <c r="AG316" s="23"/>
    </row>
    <row r="317" spans="1:33" s="32" customFormat="1" x14ac:dyDescent="0.3">
      <c r="A317" s="31"/>
      <c r="G317" s="23"/>
      <c r="H317" s="23"/>
      <c r="I317" s="23"/>
      <c r="J317" s="23"/>
      <c r="K317" s="23"/>
      <c r="L317" s="23"/>
      <c r="AA317" s="288"/>
      <c r="AB317" s="23"/>
      <c r="AC317" s="23"/>
      <c r="AG317" s="23"/>
    </row>
    <row r="318" spans="1:33" s="32" customFormat="1" x14ac:dyDescent="0.3">
      <c r="A318" s="31"/>
      <c r="G318" s="23"/>
      <c r="H318" s="23"/>
      <c r="I318" s="23"/>
      <c r="J318" s="23"/>
      <c r="K318" s="23"/>
      <c r="L318" s="23"/>
      <c r="AA318" s="288"/>
      <c r="AB318" s="23"/>
      <c r="AC318" s="23"/>
      <c r="AG318" s="23"/>
    </row>
    <row r="319" spans="1:33" s="32" customFormat="1" x14ac:dyDescent="0.3">
      <c r="A319" s="31"/>
      <c r="G319" s="23"/>
      <c r="H319" s="23"/>
      <c r="I319" s="23"/>
      <c r="J319" s="23"/>
      <c r="K319" s="23"/>
      <c r="L319" s="23"/>
      <c r="AA319" s="288"/>
      <c r="AB319" s="23"/>
      <c r="AC319" s="23"/>
      <c r="AG319" s="23"/>
    </row>
    <row r="320" spans="1:33" s="32" customFormat="1" x14ac:dyDescent="0.3">
      <c r="A320" s="31"/>
      <c r="G320" s="23"/>
      <c r="H320" s="23"/>
      <c r="I320" s="23"/>
      <c r="J320" s="23"/>
      <c r="K320" s="23"/>
      <c r="L320" s="23"/>
      <c r="AA320" s="288"/>
      <c r="AB320" s="23"/>
      <c r="AC320" s="23"/>
      <c r="AG320" s="23"/>
    </row>
    <row r="321" spans="1:33" s="32" customFormat="1" x14ac:dyDescent="0.3">
      <c r="A321" s="31"/>
      <c r="G321" s="23"/>
      <c r="H321" s="23"/>
      <c r="I321" s="23"/>
      <c r="J321" s="23"/>
      <c r="K321" s="23"/>
      <c r="L321" s="23"/>
      <c r="AA321" s="288"/>
      <c r="AB321" s="23"/>
      <c r="AC321" s="23"/>
      <c r="AG321" s="23"/>
    </row>
    <row r="322" spans="1:33" s="32" customFormat="1" x14ac:dyDescent="0.3">
      <c r="A322" s="31"/>
      <c r="G322" s="23"/>
      <c r="H322" s="23"/>
      <c r="I322" s="23"/>
      <c r="J322" s="23"/>
      <c r="K322" s="23"/>
      <c r="L322" s="23"/>
      <c r="AA322" s="288"/>
      <c r="AB322" s="23"/>
      <c r="AC322" s="23"/>
      <c r="AG322" s="23"/>
    </row>
    <row r="323" spans="1:33" s="32" customFormat="1" x14ac:dyDescent="0.3">
      <c r="A323" s="31"/>
      <c r="G323" s="23"/>
      <c r="H323" s="23"/>
      <c r="I323" s="23"/>
      <c r="J323" s="23"/>
      <c r="K323" s="23"/>
      <c r="L323" s="23"/>
      <c r="AA323" s="288"/>
      <c r="AB323" s="23"/>
      <c r="AC323" s="23"/>
      <c r="AG323" s="23"/>
    </row>
    <row r="324" spans="1:33" s="32" customFormat="1" x14ac:dyDescent="0.3">
      <c r="A324" s="31"/>
      <c r="G324" s="23"/>
      <c r="H324" s="23"/>
      <c r="I324" s="23"/>
      <c r="J324" s="23"/>
      <c r="K324" s="23"/>
      <c r="L324" s="23"/>
      <c r="AA324" s="288"/>
      <c r="AB324" s="23"/>
      <c r="AC324" s="23"/>
      <c r="AG324" s="23"/>
    </row>
    <row r="325" spans="1:33" s="32" customFormat="1" x14ac:dyDescent="0.3">
      <c r="A325" s="31"/>
      <c r="G325" s="23"/>
      <c r="H325" s="23"/>
      <c r="I325" s="23"/>
      <c r="J325" s="23"/>
      <c r="K325" s="23"/>
      <c r="L325" s="23"/>
      <c r="AA325" s="288"/>
      <c r="AB325" s="23"/>
      <c r="AC325" s="23"/>
      <c r="AG325" s="23"/>
    </row>
    <row r="326" spans="1:33" s="32" customFormat="1" x14ac:dyDescent="0.3">
      <c r="A326" s="31"/>
      <c r="G326" s="23"/>
      <c r="H326" s="23"/>
      <c r="I326" s="23"/>
      <c r="J326" s="23"/>
      <c r="K326" s="23"/>
      <c r="L326" s="23"/>
      <c r="AA326" s="288"/>
      <c r="AB326" s="23"/>
      <c r="AC326" s="23"/>
      <c r="AG326" s="23"/>
    </row>
    <row r="327" spans="1:33" s="32" customFormat="1" x14ac:dyDescent="0.3">
      <c r="A327" s="31"/>
      <c r="G327" s="23"/>
      <c r="H327" s="23"/>
      <c r="I327" s="23"/>
      <c r="J327" s="23"/>
      <c r="K327" s="23"/>
      <c r="L327" s="23"/>
      <c r="AA327" s="288"/>
      <c r="AB327" s="23"/>
      <c r="AC327" s="23"/>
      <c r="AG327" s="23"/>
    </row>
    <row r="328" spans="1:33" s="32" customFormat="1" x14ac:dyDescent="0.3">
      <c r="A328" s="31"/>
      <c r="G328" s="23"/>
      <c r="H328" s="23"/>
      <c r="I328" s="23"/>
      <c r="J328" s="23"/>
      <c r="K328" s="23"/>
      <c r="L328" s="23"/>
      <c r="AA328" s="288"/>
      <c r="AB328" s="23"/>
      <c r="AC328" s="23"/>
      <c r="AG328" s="23"/>
    </row>
    <row r="329" spans="1:33" s="32" customFormat="1" x14ac:dyDescent="0.3">
      <c r="A329" s="31"/>
      <c r="G329" s="23"/>
      <c r="H329" s="23"/>
      <c r="I329" s="23"/>
      <c r="J329" s="23"/>
      <c r="K329" s="23"/>
      <c r="L329" s="23"/>
      <c r="AA329" s="288"/>
      <c r="AB329" s="23"/>
      <c r="AC329" s="23"/>
      <c r="AG329" s="23"/>
    </row>
    <row r="330" spans="1:33" s="32" customFormat="1" x14ac:dyDescent="0.3">
      <c r="A330" s="31"/>
      <c r="G330" s="23"/>
      <c r="H330" s="23"/>
      <c r="I330" s="23"/>
      <c r="J330" s="23"/>
      <c r="K330" s="23"/>
      <c r="L330" s="23"/>
      <c r="AA330" s="288"/>
      <c r="AB330" s="23"/>
      <c r="AC330" s="23"/>
      <c r="AG330" s="23"/>
    </row>
    <row r="331" spans="1:33" s="32" customFormat="1" x14ac:dyDescent="0.3">
      <c r="A331" s="31"/>
      <c r="G331" s="23"/>
      <c r="H331" s="23"/>
      <c r="I331" s="23"/>
      <c r="J331" s="23"/>
      <c r="K331" s="23"/>
      <c r="L331" s="23"/>
      <c r="AA331" s="288"/>
      <c r="AB331" s="23"/>
      <c r="AC331" s="23"/>
      <c r="AG331" s="23"/>
    </row>
    <row r="332" spans="1:33" s="32" customFormat="1" x14ac:dyDescent="0.3">
      <c r="A332" s="31"/>
      <c r="G332" s="23"/>
      <c r="H332" s="23"/>
      <c r="I332" s="23"/>
      <c r="J332" s="23"/>
      <c r="K332" s="23"/>
      <c r="L332" s="23"/>
      <c r="AA332" s="288"/>
      <c r="AB332" s="23"/>
      <c r="AC332" s="23"/>
      <c r="AG332" s="23"/>
    </row>
    <row r="333" spans="1:33" s="32" customFormat="1" x14ac:dyDescent="0.3">
      <c r="A333" s="31"/>
      <c r="G333" s="23"/>
      <c r="H333" s="23"/>
      <c r="I333" s="23"/>
      <c r="J333" s="23"/>
      <c r="K333" s="23"/>
      <c r="L333" s="23"/>
      <c r="AA333" s="288"/>
      <c r="AB333" s="23"/>
      <c r="AC333" s="23"/>
      <c r="AG333" s="23"/>
    </row>
    <row r="334" spans="1:33" s="32" customFormat="1" x14ac:dyDescent="0.3">
      <c r="A334" s="31"/>
      <c r="G334" s="23"/>
      <c r="H334" s="23"/>
      <c r="I334" s="23"/>
      <c r="J334" s="23"/>
      <c r="K334" s="23"/>
      <c r="L334" s="23"/>
      <c r="AA334" s="288"/>
      <c r="AB334" s="23"/>
      <c r="AC334" s="23"/>
      <c r="AG334" s="23"/>
    </row>
    <row r="335" spans="1:33" s="32" customFormat="1" x14ac:dyDescent="0.3">
      <c r="A335" s="31"/>
      <c r="G335" s="23"/>
      <c r="H335" s="23"/>
      <c r="I335" s="23"/>
      <c r="J335" s="23"/>
      <c r="K335" s="23"/>
      <c r="L335" s="23"/>
      <c r="AA335" s="288"/>
      <c r="AB335" s="23"/>
      <c r="AC335" s="23"/>
      <c r="AG335" s="23"/>
    </row>
    <row r="336" spans="1:33" s="32" customFormat="1" x14ac:dyDescent="0.3">
      <c r="A336" s="31"/>
      <c r="G336" s="23"/>
      <c r="H336" s="23"/>
      <c r="I336" s="23"/>
      <c r="J336" s="23"/>
      <c r="K336" s="23"/>
      <c r="L336" s="23"/>
      <c r="AA336" s="288"/>
      <c r="AB336" s="23"/>
      <c r="AC336" s="23"/>
      <c r="AG336" s="23"/>
    </row>
    <row r="337" spans="1:33" s="32" customFormat="1" x14ac:dyDescent="0.3">
      <c r="A337" s="31"/>
      <c r="G337" s="23"/>
      <c r="H337" s="23"/>
      <c r="I337" s="23"/>
      <c r="J337" s="23"/>
      <c r="K337" s="23"/>
      <c r="L337" s="23"/>
      <c r="AA337" s="288"/>
      <c r="AB337" s="23"/>
      <c r="AC337" s="23"/>
      <c r="AG337" s="23"/>
    </row>
    <row r="338" spans="1:33" s="32" customFormat="1" x14ac:dyDescent="0.3">
      <c r="A338" s="31"/>
      <c r="G338" s="23"/>
      <c r="H338" s="23"/>
      <c r="I338" s="23"/>
      <c r="J338" s="23"/>
      <c r="K338" s="23"/>
      <c r="L338" s="23"/>
      <c r="AA338" s="288"/>
      <c r="AB338" s="23"/>
      <c r="AC338" s="23"/>
      <c r="AG338" s="23"/>
    </row>
    <row r="339" spans="1:33" s="32" customFormat="1" x14ac:dyDescent="0.3">
      <c r="A339" s="31"/>
      <c r="G339" s="23"/>
      <c r="H339" s="23"/>
      <c r="I339" s="23"/>
      <c r="J339" s="23"/>
      <c r="K339" s="23"/>
      <c r="L339" s="23"/>
      <c r="AA339" s="288"/>
      <c r="AB339" s="23"/>
      <c r="AC339" s="23"/>
      <c r="AG339" s="23"/>
    </row>
    <row r="340" spans="1:33" s="32" customFormat="1" x14ac:dyDescent="0.3">
      <c r="A340" s="31"/>
      <c r="G340" s="23"/>
      <c r="H340" s="23"/>
      <c r="I340" s="23"/>
      <c r="J340" s="23"/>
      <c r="K340" s="23"/>
      <c r="L340" s="23"/>
      <c r="AA340" s="288"/>
      <c r="AB340" s="23"/>
      <c r="AC340" s="23"/>
      <c r="AG340" s="23"/>
    </row>
    <row r="341" spans="1:33" s="32" customFormat="1" x14ac:dyDescent="0.3">
      <c r="A341" s="31"/>
      <c r="G341" s="23"/>
      <c r="H341" s="23"/>
      <c r="I341" s="23"/>
      <c r="J341" s="23"/>
      <c r="K341" s="23"/>
      <c r="L341" s="23"/>
      <c r="AA341" s="288"/>
      <c r="AB341" s="23"/>
      <c r="AC341" s="23"/>
      <c r="AG341" s="23"/>
    </row>
    <row r="342" spans="1:33" s="32" customFormat="1" x14ac:dyDescent="0.3">
      <c r="A342" s="31"/>
      <c r="G342" s="23"/>
      <c r="H342" s="23"/>
      <c r="I342" s="23"/>
      <c r="J342" s="23"/>
      <c r="K342" s="23"/>
      <c r="L342" s="23"/>
      <c r="AA342" s="288"/>
      <c r="AB342" s="23"/>
      <c r="AC342" s="23"/>
      <c r="AG342" s="23"/>
    </row>
    <row r="343" spans="1:33" s="32" customFormat="1" x14ac:dyDescent="0.3">
      <c r="A343" s="31"/>
      <c r="G343" s="23"/>
      <c r="H343" s="23"/>
      <c r="I343" s="23"/>
      <c r="J343" s="23"/>
      <c r="K343" s="23"/>
      <c r="L343" s="23"/>
      <c r="AA343" s="288"/>
      <c r="AB343" s="23"/>
      <c r="AC343" s="23"/>
      <c r="AG343" s="23"/>
    </row>
    <row r="344" spans="1:33" s="32" customFormat="1" x14ac:dyDescent="0.3">
      <c r="A344" s="31"/>
      <c r="G344" s="23"/>
      <c r="H344" s="23"/>
      <c r="I344" s="23"/>
      <c r="J344" s="23"/>
      <c r="K344" s="23"/>
      <c r="L344" s="23"/>
      <c r="AA344" s="288"/>
      <c r="AB344" s="23"/>
      <c r="AC344" s="23"/>
      <c r="AG344" s="23"/>
    </row>
    <row r="345" spans="1:33" s="32" customFormat="1" x14ac:dyDescent="0.3">
      <c r="A345" s="31"/>
      <c r="G345" s="23"/>
      <c r="H345" s="23"/>
      <c r="I345" s="23"/>
      <c r="J345" s="23"/>
      <c r="K345" s="23"/>
      <c r="L345" s="23"/>
      <c r="AA345" s="288"/>
      <c r="AB345" s="23"/>
      <c r="AC345" s="23"/>
      <c r="AG345" s="23"/>
    </row>
    <row r="346" spans="1:33" s="32" customFormat="1" x14ac:dyDescent="0.3">
      <c r="A346" s="31"/>
      <c r="G346" s="23"/>
      <c r="H346" s="23"/>
      <c r="I346" s="23"/>
      <c r="J346" s="23"/>
      <c r="K346" s="23"/>
      <c r="L346" s="23"/>
      <c r="AA346" s="288"/>
      <c r="AB346" s="23"/>
      <c r="AC346" s="23"/>
      <c r="AG346" s="23"/>
    </row>
    <row r="347" spans="1:33" s="32" customFormat="1" x14ac:dyDescent="0.3">
      <c r="A347" s="31"/>
      <c r="G347" s="23"/>
      <c r="H347" s="23"/>
      <c r="I347" s="23"/>
      <c r="J347" s="23"/>
      <c r="K347" s="23"/>
      <c r="L347" s="23"/>
      <c r="AA347" s="288"/>
      <c r="AB347" s="23"/>
      <c r="AC347" s="23"/>
      <c r="AG347" s="23"/>
    </row>
    <row r="348" spans="1:33" s="32" customFormat="1" x14ac:dyDescent="0.3">
      <c r="A348" s="31"/>
      <c r="G348" s="23"/>
      <c r="H348" s="23"/>
      <c r="I348" s="23"/>
      <c r="J348" s="23"/>
      <c r="K348" s="23"/>
      <c r="L348" s="23"/>
      <c r="AA348" s="288"/>
      <c r="AB348" s="23"/>
      <c r="AC348" s="23"/>
      <c r="AG348" s="23"/>
    </row>
    <row r="349" spans="1:33" s="32" customFormat="1" x14ac:dyDescent="0.3">
      <c r="A349" s="31"/>
      <c r="G349" s="23"/>
      <c r="H349" s="23"/>
      <c r="I349" s="23"/>
      <c r="J349" s="23"/>
      <c r="K349" s="23"/>
      <c r="L349" s="23"/>
      <c r="AA349" s="288"/>
      <c r="AB349" s="23"/>
      <c r="AC349" s="23"/>
      <c r="AG349" s="23"/>
    </row>
    <row r="350" spans="1:33" s="32" customFormat="1" x14ac:dyDescent="0.3">
      <c r="A350" s="31"/>
      <c r="G350" s="23"/>
      <c r="H350" s="23"/>
      <c r="I350" s="23"/>
      <c r="J350" s="23"/>
      <c r="K350" s="23"/>
      <c r="L350" s="23"/>
      <c r="AA350" s="288"/>
      <c r="AB350" s="23"/>
      <c r="AC350" s="23"/>
      <c r="AG350" s="23"/>
    </row>
    <row r="351" spans="1:33" s="32" customFormat="1" x14ac:dyDescent="0.3">
      <c r="A351" s="31"/>
      <c r="G351" s="23"/>
      <c r="H351" s="23"/>
      <c r="I351" s="23"/>
      <c r="J351" s="23"/>
      <c r="K351" s="23"/>
      <c r="L351" s="23"/>
      <c r="AA351" s="288"/>
      <c r="AB351" s="23"/>
      <c r="AC351" s="23"/>
      <c r="AG351" s="23"/>
    </row>
    <row r="352" spans="1:33" s="32" customFormat="1" x14ac:dyDescent="0.3">
      <c r="A352" s="31"/>
      <c r="G352" s="23"/>
      <c r="H352" s="23"/>
      <c r="I352" s="23"/>
      <c r="J352" s="23"/>
      <c r="K352" s="23"/>
      <c r="L352" s="23"/>
      <c r="AA352" s="288"/>
      <c r="AB352" s="23"/>
      <c r="AC352" s="23"/>
      <c r="AG352" s="23"/>
    </row>
    <row r="353" spans="1:33" s="32" customFormat="1" x14ac:dyDescent="0.3">
      <c r="A353" s="31"/>
      <c r="G353" s="23"/>
      <c r="H353" s="23"/>
      <c r="I353" s="23"/>
      <c r="J353" s="23"/>
      <c r="K353" s="23"/>
      <c r="L353" s="23"/>
      <c r="AA353" s="288"/>
      <c r="AB353" s="23"/>
      <c r="AC353" s="23"/>
      <c r="AG353" s="23"/>
    </row>
    <row r="354" spans="1:33" s="32" customFormat="1" x14ac:dyDescent="0.3">
      <c r="A354" s="31"/>
      <c r="G354" s="23"/>
      <c r="H354" s="23"/>
      <c r="I354" s="23"/>
      <c r="J354" s="23"/>
      <c r="K354" s="23"/>
      <c r="L354" s="23"/>
      <c r="AA354" s="288"/>
      <c r="AB354" s="23"/>
      <c r="AC354" s="23"/>
      <c r="AG354" s="23"/>
    </row>
    <row r="355" spans="1:33" s="32" customFormat="1" x14ac:dyDescent="0.3">
      <c r="A355" s="31"/>
      <c r="G355" s="23"/>
      <c r="H355" s="23"/>
      <c r="I355" s="23"/>
      <c r="J355" s="23"/>
      <c r="K355" s="23"/>
      <c r="L355" s="23"/>
      <c r="AA355" s="288"/>
      <c r="AB355" s="23"/>
      <c r="AC355" s="23"/>
      <c r="AG355" s="23"/>
    </row>
    <row r="356" spans="1:33" s="32" customFormat="1" x14ac:dyDescent="0.3">
      <c r="A356" s="31"/>
      <c r="G356" s="23"/>
      <c r="H356" s="23"/>
      <c r="I356" s="23"/>
      <c r="J356" s="23"/>
      <c r="K356" s="23"/>
      <c r="L356" s="23"/>
      <c r="AA356" s="288"/>
      <c r="AB356" s="23"/>
      <c r="AC356" s="23"/>
      <c r="AG356" s="23"/>
    </row>
    <row r="357" spans="1:33" s="32" customFormat="1" x14ac:dyDescent="0.3">
      <c r="A357" s="31"/>
      <c r="G357" s="23"/>
      <c r="H357" s="23"/>
      <c r="I357" s="23"/>
      <c r="J357" s="23"/>
      <c r="K357" s="23"/>
      <c r="L357" s="23"/>
      <c r="AA357" s="288"/>
      <c r="AB357" s="23"/>
      <c r="AC357" s="23"/>
      <c r="AG357" s="23"/>
    </row>
    <row r="358" spans="1:33" s="32" customFormat="1" x14ac:dyDescent="0.3">
      <c r="A358" s="31"/>
      <c r="G358" s="23"/>
      <c r="H358" s="23"/>
      <c r="I358" s="23"/>
      <c r="J358" s="23"/>
      <c r="K358" s="23"/>
      <c r="L358" s="23"/>
      <c r="AA358" s="288"/>
      <c r="AB358" s="23"/>
      <c r="AC358" s="23"/>
      <c r="AG358" s="23"/>
    </row>
    <row r="359" spans="1:33" s="32" customFormat="1" x14ac:dyDescent="0.3">
      <c r="A359" s="31"/>
      <c r="G359" s="23"/>
      <c r="H359" s="23"/>
      <c r="I359" s="23"/>
      <c r="J359" s="23"/>
      <c r="K359" s="23"/>
      <c r="L359" s="23"/>
      <c r="AA359" s="288"/>
      <c r="AB359" s="23"/>
      <c r="AC359" s="23"/>
      <c r="AG359" s="23"/>
    </row>
    <row r="360" spans="1:33" s="32" customFormat="1" x14ac:dyDescent="0.3">
      <c r="A360" s="31"/>
      <c r="G360" s="23"/>
      <c r="H360" s="23"/>
      <c r="I360" s="23"/>
      <c r="J360" s="23"/>
      <c r="K360" s="23"/>
      <c r="L360" s="23"/>
      <c r="AA360" s="288"/>
      <c r="AB360" s="23"/>
      <c r="AC360" s="23"/>
      <c r="AG360" s="23"/>
    </row>
    <row r="361" spans="1:33" s="32" customFormat="1" x14ac:dyDescent="0.3">
      <c r="A361" s="31"/>
      <c r="G361" s="23"/>
      <c r="H361" s="23"/>
      <c r="I361" s="23"/>
      <c r="J361" s="23"/>
      <c r="K361" s="23"/>
      <c r="L361" s="23"/>
      <c r="AA361" s="288"/>
      <c r="AB361" s="23"/>
      <c r="AC361" s="23"/>
      <c r="AG361" s="23"/>
    </row>
    <row r="362" spans="1:33" s="32" customFormat="1" x14ac:dyDescent="0.3">
      <c r="A362" s="31"/>
      <c r="G362" s="23"/>
      <c r="H362" s="23"/>
      <c r="I362" s="23"/>
      <c r="J362" s="23"/>
      <c r="K362" s="23"/>
      <c r="L362" s="23"/>
      <c r="AA362" s="288"/>
      <c r="AB362" s="23"/>
      <c r="AC362" s="23"/>
      <c r="AG362" s="23"/>
    </row>
    <row r="363" spans="1:33" s="32" customFormat="1" x14ac:dyDescent="0.3">
      <c r="A363" s="31"/>
      <c r="G363" s="23"/>
      <c r="H363" s="23"/>
      <c r="I363" s="23"/>
      <c r="J363" s="23"/>
      <c r="K363" s="23"/>
      <c r="L363" s="23"/>
      <c r="AA363" s="288"/>
      <c r="AB363" s="23"/>
      <c r="AC363" s="23"/>
      <c r="AG363" s="23"/>
    </row>
    <row r="364" spans="1:33" s="32" customFormat="1" x14ac:dyDescent="0.3">
      <c r="A364" s="31"/>
      <c r="G364" s="23"/>
      <c r="H364" s="23"/>
      <c r="I364" s="23"/>
      <c r="J364" s="23"/>
      <c r="K364" s="23"/>
      <c r="L364" s="23"/>
      <c r="AA364" s="288"/>
      <c r="AB364" s="23"/>
      <c r="AC364" s="23"/>
      <c r="AG364" s="23"/>
    </row>
    <row r="365" spans="1:33" s="32" customFormat="1" x14ac:dyDescent="0.3">
      <c r="A365" s="31"/>
      <c r="G365" s="23"/>
      <c r="H365" s="23"/>
      <c r="I365" s="23"/>
      <c r="J365" s="23"/>
      <c r="K365" s="23"/>
      <c r="L365" s="23"/>
      <c r="AA365" s="288"/>
      <c r="AB365" s="23"/>
      <c r="AC365" s="23"/>
      <c r="AG365" s="23"/>
    </row>
    <row r="366" spans="1:33" s="32" customFormat="1" x14ac:dyDescent="0.3">
      <c r="A366" s="31"/>
      <c r="G366" s="23"/>
      <c r="H366" s="23"/>
      <c r="I366" s="23"/>
      <c r="J366" s="23"/>
      <c r="K366" s="23"/>
      <c r="L366" s="23"/>
      <c r="AA366" s="288"/>
      <c r="AB366" s="23"/>
      <c r="AC366" s="23"/>
      <c r="AG366" s="23"/>
    </row>
    <row r="367" spans="1:33" s="32" customFormat="1" x14ac:dyDescent="0.3">
      <c r="A367" s="31"/>
      <c r="G367" s="23"/>
      <c r="H367" s="23"/>
      <c r="I367" s="23"/>
      <c r="J367" s="23"/>
      <c r="K367" s="23"/>
      <c r="L367" s="23"/>
      <c r="AA367" s="288"/>
      <c r="AB367" s="23"/>
      <c r="AC367" s="23"/>
      <c r="AG367" s="23"/>
    </row>
    <row r="368" spans="1:33" s="32" customFormat="1" x14ac:dyDescent="0.3">
      <c r="A368" s="31"/>
      <c r="G368" s="23"/>
      <c r="H368" s="23"/>
      <c r="I368" s="23"/>
      <c r="J368" s="23"/>
      <c r="K368" s="23"/>
      <c r="L368" s="23"/>
      <c r="AA368" s="288"/>
      <c r="AB368" s="23"/>
      <c r="AC368" s="23"/>
      <c r="AG368" s="23"/>
    </row>
    <row r="369" spans="1:33" s="32" customFormat="1" x14ac:dyDescent="0.3">
      <c r="A369" s="31"/>
      <c r="G369" s="23"/>
      <c r="H369" s="23"/>
      <c r="I369" s="23"/>
      <c r="J369" s="23"/>
      <c r="K369" s="23"/>
      <c r="L369" s="23"/>
      <c r="AA369" s="288"/>
      <c r="AB369" s="23"/>
      <c r="AC369" s="23"/>
      <c r="AG369" s="23"/>
    </row>
    <row r="370" spans="1:33" s="32" customFormat="1" x14ac:dyDescent="0.3">
      <c r="A370" s="31"/>
      <c r="G370" s="23"/>
      <c r="H370" s="23"/>
      <c r="I370" s="23"/>
      <c r="J370" s="23"/>
      <c r="K370" s="23"/>
      <c r="L370" s="23"/>
      <c r="AA370" s="288"/>
      <c r="AB370" s="23"/>
      <c r="AC370" s="23"/>
      <c r="AG370" s="23"/>
    </row>
    <row r="371" spans="1:33" s="32" customFormat="1" x14ac:dyDescent="0.3">
      <c r="A371" s="31"/>
      <c r="G371" s="23"/>
      <c r="H371" s="23"/>
      <c r="I371" s="23"/>
      <c r="J371" s="23"/>
      <c r="K371" s="23"/>
      <c r="L371" s="23"/>
      <c r="AA371" s="288"/>
      <c r="AB371" s="23"/>
      <c r="AC371" s="23"/>
      <c r="AG371" s="23"/>
    </row>
    <row r="372" spans="1:33" s="32" customFormat="1" x14ac:dyDescent="0.3">
      <c r="A372" s="31"/>
      <c r="G372" s="23"/>
      <c r="H372" s="23"/>
      <c r="I372" s="23"/>
      <c r="J372" s="23"/>
      <c r="K372" s="23"/>
      <c r="L372" s="23"/>
      <c r="AA372" s="288"/>
      <c r="AB372" s="23"/>
      <c r="AC372" s="23"/>
      <c r="AG372" s="23"/>
    </row>
    <row r="373" spans="1:33" s="32" customFormat="1" x14ac:dyDescent="0.3">
      <c r="A373" s="31"/>
      <c r="G373" s="23"/>
      <c r="H373" s="23"/>
      <c r="I373" s="23"/>
      <c r="J373" s="23"/>
      <c r="K373" s="23"/>
      <c r="L373" s="23"/>
      <c r="AA373" s="288"/>
      <c r="AB373" s="23"/>
      <c r="AC373" s="23"/>
      <c r="AG373" s="23"/>
    </row>
    <row r="374" spans="1:33" s="32" customFormat="1" x14ac:dyDescent="0.3">
      <c r="A374" s="31"/>
      <c r="G374" s="23"/>
      <c r="H374" s="23"/>
      <c r="I374" s="23"/>
      <c r="J374" s="23"/>
      <c r="K374" s="23"/>
      <c r="L374" s="23"/>
      <c r="AA374" s="288"/>
      <c r="AB374" s="23"/>
      <c r="AC374" s="23"/>
      <c r="AG374" s="23"/>
    </row>
    <row r="375" spans="1:33" s="32" customFormat="1" x14ac:dyDescent="0.3">
      <c r="A375" s="31"/>
      <c r="G375" s="23"/>
      <c r="H375" s="23"/>
      <c r="I375" s="23"/>
      <c r="J375" s="23"/>
      <c r="K375" s="23"/>
      <c r="L375" s="23"/>
      <c r="AA375" s="288"/>
      <c r="AB375" s="23"/>
      <c r="AC375" s="23"/>
      <c r="AG375" s="23"/>
    </row>
    <row r="376" spans="1:33" s="32" customFormat="1" x14ac:dyDescent="0.3">
      <c r="A376" s="31"/>
      <c r="G376" s="23"/>
      <c r="H376" s="23"/>
      <c r="I376" s="23"/>
      <c r="J376" s="23"/>
      <c r="K376" s="23"/>
      <c r="L376" s="23"/>
      <c r="AA376" s="288"/>
      <c r="AB376" s="23"/>
      <c r="AC376" s="23"/>
      <c r="AG376" s="23"/>
    </row>
    <row r="377" spans="1:33" s="32" customFormat="1" x14ac:dyDescent="0.3">
      <c r="A377" s="31"/>
      <c r="G377" s="23"/>
      <c r="H377" s="23"/>
      <c r="I377" s="23"/>
      <c r="J377" s="23"/>
      <c r="K377" s="23"/>
      <c r="L377" s="23"/>
      <c r="AA377" s="288"/>
      <c r="AB377" s="23"/>
      <c r="AC377" s="23"/>
      <c r="AG377" s="23"/>
    </row>
    <row r="378" spans="1:33" s="32" customFormat="1" x14ac:dyDescent="0.3">
      <c r="A378" s="31"/>
      <c r="G378" s="23"/>
      <c r="H378" s="23"/>
      <c r="I378" s="23"/>
      <c r="J378" s="23"/>
      <c r="K378" s="23"/>
      <c r="L378" s="23"/>
      <c r="AA378" s="288"/>
      <c r="AB378" s="23"/>
      <c r="AC378" s="23"/>
      <c r="AG378" s="23"/>
    </row>
    <row r="379" spans="1:33" s="32" customFormat="1" x14ac:dyDescent="0.3">
      <c r="A379" s="31"/>
      <c r="G379" s="23"/>
      <c r="H379" s="23"/>
      <c r="I379" s="23"/>
      <c r="J379" s="23"/>
      <c r="K379" s="23"/>
      <c r="L379" s="23"/>
      <c r="AA379" s="288"/>
      <c r="AB379" s="23"/>
      <c r="AC379" s="23"/>
      <c r="AG379" s="23"/>
    </row>
    <row r="380" spans="1:33" s="32" customFormat="1" x14ac:dyDescent="0.3">
      <c r="A380" s="31"/>
      <c r="G380" s="23"/>
      <c r="H380" s="23"/>
      <c r="I380" s="23"/>
      <c r="J380" s="23"/>
      <c r="K380" s="23"/>
      <c r="L380" s="23"/>
      <c r="AA380" s="288"/>
      <c r="AB380" s="23"/>
      <c r="AC380" s="23"/>
      <c r="AG380" s="23"/>
    </row>
    <row r="381" spans="1:33" s="32" customFormat="1" x14ac:dyDescent="0.3">
      <c r="A381" s="31"/>
      <c r="G381" s="23"/>
      <c r="H381" s="23"/>
      <c r="I381" s="23"/>
      <c r="J381" s="23"/>
      <c r="K381" s="23"/>
      <c r="L381" s="23"/>
      <c r="AA381" s="288"/>
      <c r="AB381" s="23"/>
      <c r="AC381" s="23"/>
      <c r="AG381" s="23"/>
    </row>
    <row r="382" spans="1:33" s="32" customFormat="1" x14ac:dyDescent="0.3">
      <c r="A382" s="31"/>
      <c r="G382" s="23"/>
      <c r="H382" s="23"/>
      <c r="I382" s="23"/>
      <c r="J382" s="23"/>
      <c r="K382" s="23"/>
      <c r="L382" s="23"/>
      <c r="AA382" s="288"/>
      <c r="AB382" s="23"/>
      <c r="AC382" s="23"/>
      <c r="AG382" s="23"/>
    </row>
    <row r="383" spans="1:33" s="32" customFormat="1" x14ac:dyDescent="0.3">
      <c r="A383" s="31"/>
      <c r="G383" s="23"/>
      <c r="H383" s="23"/>
      <c r="I383" s="23"/>
      <c r="J383" s="23"/>
      <c r="K383" s="23"/>
      <c r="L383" s="23"/>
      <c r="AA383" s="288"/>
      <c r="AB383" s="23"/>
      <c r="AC383" s="23"/>
      <c r="AG383" s="23"/>
    </row>
    <row r="384" spans="1:33" s="32" customFormat="1" x14ac:dyDescent="0.3">
      <c r="A384" s="31"/>
      <c r="G384" s="23"/>
      <c r="H384" s="23"/>
      <c r="I384" s="23"/>
      <c r="J384" s="23"/>
      <c r="K384" s="23"/>
      <c r="L384" s="23"/>
      <c r="AA384" s="288"/>
      <c r="AB384" s="23"/>
      <c r="AC384" s="23"/>
      <c r="AG384" s="23"/>
    </row>
    <row r="385" spans="1:33" s="32" customFormat="1" x14ac:dyDescent="0.3">
      <c r="A385" s="31"/>
      <c r="G385" s="23"/>
      <c r="H385" s="23"/>
      <c r="I385" s="23"/>
      <c r="J385" s="23"/>
      <c r="K385" s="23"/>
      <c r="L385" s="23"/>
      <c r="AA385" s="288"/>
      <c r="AB385" s="23"/>
      <c r="AC385" s="23"/>
      <c r="AG385" s="23"/>
    </row>
    <row r="386" spans="1:33" s="32" customFormat="1" x14ac:dyDescent="0.3">
      <c r="A386" s="31"/>
      <c r="G386" s="23"/>
      <c r="H386" s="23"/>
      <c r="I386" s="23"/>
      <c r="J386" s="23"/>
      <c r="K386" s="23"/>
      <c r="L386" s="23"/>
      <c r="AA386" s="288"/>
      <c r="AB386" s="23"/>
      <c r="AC386" s="23"/>
      <c r="AG386" s="23"/>
    </row>
    <row r="387" spans="1:33" s="32" customFormat="1" x14ac:dyDescent="0.3">
      <c r="A387" s="31"/>
      <c r="G387" s="23"/>
      <c r="H387" s="23"/>
      <c r="I387" s="23"/>
      <c r="J387" s="23"/>
      <c r="K387" s="23"/>
      <c r="L387" s="23"/>
      <c r="AA387" s="288"/>
      <c r="AB387" s="23"/>
      <c r="AC387" s="23"/>
      <c r="AG387" s="23"/>
    </row>
    <row r="388" spans="1:33" s="32" customFormat="1" x14ac:dyDescent="0.3">
      <c r="A388" s="31"/>
      <c r="G388" s="23"/>
      <c r="H388" s="23"/>
      <c r="I388" s="23"/>
      <c r="J388" s="23"/>
      <c r="K388" s="23"/>
      <c r="L388" s="23"/>
      <c r="AA388" s="288"/>
      <c r="AB388" s="23"/>
      <c r="AC388" s="23"/>
      <c r="AG388" s="23"/>
    </row>
    <row r="389" spans="1:33" s="32" customFormat="1" x14ac:dyDescent="0.3">
      <c r="A389" s="31"/>
      <c r="G389" s="23"/>
      <c r="H389" s="23"/>
      <c r="I389" s="23"/>
      <c r="J389" s="23"/>
      <c r="K389" s="23"/>
      <c r="L389" s="23"/>
      <c r="AA389" s="288"/>
      <c r="AB389" s="23"/>
      <c r="AC389" s="23"/>
      <c r="AG389" s="23"/>
    </row>
    <row r="390" spans="1:33" s="32" customFormat="1" x14ac:dyDescent="0.3">
      <c r="A390" s="31"/>
      <c r="G390" s="23"/>
      <c r="H390" s="23"/>
      <c r="I390" s="23"/>
      <c r="J390" s="23"/>
      <c r="K390" s="23"/>
      <c r="L390" s="23"/>
      <c r="AA390" s="288"/>
      <c r="AB390" s="23"/>
      <c r="AC390" s="23"/>
      <c r="AG390" s="23"/>
    </row>
    <row r="391" spans="1:33" s="32" customFormat="1" x14ac:dyDescent="0.3">
      <c r="A391" s="31"/>
      <c r="G391" s="23"/>
      <c r="H391" s="23"/>
      <c r="I391" s="23"/>
      <c r="J391" s="23"/>
      <c r="K391" s="23"/>
      <c r="L391" s="23"/>
      <c r="AA391" s="288"/>
      <c r="AB391" s="23"/>
      <c r="AC391" s="23"/>
      <c r="AG391" s="23"/>
    </row>
    <row r="392" spans="1:33" s="32" customFormat="1" x14ac:dyDescent="0.3">
      <c r="A392" s="31"/>
      <c r="G392" s="23"/>
      <c r="H392" s="23"/>
      <c r="I392" s="23"/>
      <c r="J392" s="23"/>
      <c r="K392" s="23"/>
      <c r="L392" s="23"/>
      <c r="AA392" s="288"/>
      <c r="AB392" s="23"/>
      <c r="AC392" s="23"/>
      <c r="AG392" s="23"/>
    </row>
    <row r="393" spans="1:33" s="32" customFormat="1" x14ac:dyDescent="0.3">
      <c r="A393" s="31"/>
      <c r="G393" s="23"/>
      <c r="H393" s="23"/>
      <c r="I393" s="23"/>
      <c r="J393" s="23"/>
      <c r="K393" s="23"/>
      <c r="L393" s="23"/>
      <c r="AA393" s="288"/>
      <c r="AB393" s="23"/>
      <c r="AC393" s="23"/>
      <c r="AG393" s="23"/>
    </row>
    <row r="394" spans="1:33" s="32" customFormat="1" x14ac:dyDescent="0.3">
      <c r="A394" s="31"/>
      <c r="G394" s="23"/>
      <c r="H394" s="23"/>
      <c r="I394" s="23"/>
      <c r="J394" s="23"/>
      <c r="K394" s="23"/>
      <c r="L394" s="23"/>
      <c r="AA394" s="288"/>
      <c r="AB394" s="23"/>
      <c r="AC394" s="23"/>
      <c r="AG394" s="23"/>
    </row>
    <row r="395" spans="1:33" s="32" customFormat="1" x14ac:dyDescent="0.3">
      <c r="A395" s="31"/>
      <c r="G395" s="23"/>
      <c r="H395" s="23"/>
      <c r="I395" s="23"/>
      <c r="J395" s="23"/>
      <c r="K395" s="23"/>
      <c r="L395" s="23"/>
      <c r="AA395" s="288"/>
      <c r="AB395" s="23"/>
      <c r="AC395" s="23"/>
      <c r="AG395" s="23"/>
    </row>
    <row r="396" spans="1:33" s="32" customFormat="1" x14ac:dyDescent="0.3">
      <c r="A396" s="31"/>
      <c r="G396" s="23"/>
      <c r="H396" s="23"/>
      <c r="I396" s="23"/>
      <c r="J396" s="23"/>
      <c r="K396" s="23"/>
      <c r="L396" s="23"/>
      <c r="AA396" s="288"/>
      <c r="AB396" s="23"/>
      <c r="AC396" s="23"/>
      <c r="AG396" s="23"/>
    </row>
    <row r="397" spans="1:33" s="32" customFormat="1" x14ac:dyDescent="0.3">
      <c r="A397" s="31"/>
      <c r="G397" s="23"/>
      <c r="H397" s="23"/>
      <c r="I397" s="23"/>
      <c r="J397" s="23"/>
      <c r="K397" s="23"/>
      <c r="L397" s="23"/>
      <c r="AA397" s="288"/>
      <c r="AB397" s="23"/>
      <c r="AC397" s="23"/>
      <c r="AG397" s="23"/>
    </row>
    <row r="398" spans="1:33" s="32" customFormat="1" x14ac:dyDescent="0.3">
      <c r="A398" s="31"/>
      <c r="G398" s="23"/>
      <c r="H398" s="23"/>
      <c r="I398" s="23"/>
      <c r="J398" s="23"/>
      <c r="K398" s="23"/>
      <c r="L398" s="23"/>
      <c r="AA398" s="288"/>
      <c r="AB398" s="23"/>
      <c r="AC398" s="23"/>
      <c r="AG398" s="23"/>
    </row>
    <row r="399" spans="1:33" s="32" customFormat="1" x14ac:dyDescent="0.3">
      <c r="A399" s="31"/>
      <c r="G399" s="23"/>
      <c r="H399" s="23"/>
      <c r="I399" s="23"/>
      <c r="J399" s="23"/>
      <c r="K399" s="23"/>
      <c r="L399" s="23"/>
      <c r="AA399" s="288"/>
      <c r="AB399" s="23"/>
      <c r="AC399" s="23"/>
      <c r="AG399" s="23"/>
    </row>
    <row r="400" spans="1:33" s="32" customFormat="1" x14ac:dyDescent="0.3">
      <c r="A400" s="31"/>
      <c r="G400" s="23"/>
      <c r="H400" s="23"/>
      <c r="I400" s="23"/>
      <c r="J400" s="23"/>
      <c r="K400" s="23"/>
      <c r="L400" s="23"/>
      <c r="AA400" s="288"/>
      <c r="AB400" s="23"/>
      <c r="AC400" s="23"/>
      <c r="AG400" s="23"/>
    </row>
    <row r="401" spans="1:33" s="32" customFormat="1" x14ac:dyDescent="0.3">
      <c r="A401" s="31"/>
      <c r="G401" s="23"/>
      <c r="H401" s="23"/>
      <c r="I401" s="23"/>
      <c r="J401" s="23"/>
      <c r="K401" s="23"/>
      <c r="L401" s="23"/>
      <c r="AA401" s="288"/>
      <c r="AB401" s="23"/>
      <c r="AC401" s="23"/>
      <c r="AG401" s="23"/>
    </row>
    <row r="402" spans="1:33" s="32" customFormat="1" x14ac:dyDescent="0.3">
      <c r="A402" s="31"/>
      <c r="G402" s="23"/>
      <c r="H402" s="23"/>
      <c r="I402" s="23"/>
      <c r="J402" s="23"/>
      <c r="K402" s="23"/>
      <c r="L402" s="23"/>
      <c r="AA402" s="288"/>
      <c r="AB402" s="23"/>
      <c r="AC402" s="23"/>
      <c r="AG402" s="23"/>
    </row>
    <row r="403" spans="1:33" s="32" customFormat="1" x14ac:dyDescent="0.3">
      <c r="A403" s="31"/>
      <c r="G403" s="23"/>
      <c r="H403" s="23"/>
      <c r="I403" s="23"/>
      <c r="J403" s="23"/>
      <c r="K403" s="23"/>
      <c r="L403" s="23"/>
      <c r="AA403" s="288"/>
      <c r="AB403" s="23"/>
      <c r="AC403" s="23"/>
      <c r="AG403" s="23"/>
    </row>
    <row r="404" spans="1:33" s="32" customFormat="1" x14ac:dyDescent="0.3">
      <c r="A404" s="31"/>
      <c r="G404" s="23"/>
      <c r="H404" s="23"/>
      <c r="I404" s="23"/>
      <c r="J404" s="23"/>
      <c r="K404" s="23"/>
      <c r="L404" s="23"/>
      <c r="AA404" s="288"/>
      <c r="AB404" s="23"/>
      <c r="AC404" s="23"/>
      <c r="AG404" s="23"/>
    </row>
    <row r="405" spans="1:33" s="32" customFormat="1" x14ac:dyDescent="0.3">
      <c r="A405" s="31"/>
      <c r="G405" s="23"/>
      <c r="H405" s="23"/>
      <c r="I405" s="23"/>
      <c r="J405" s="23"/>
      <c r="K405" s="23"/>
      <c r="L405" s="23"/>
      <c r="AA405" s="288"/>
      <c r="AB405" s="23"/>
      <c r="AC405" s="23"/>
      <c r="AG405" s="23"/>
    </row>
    <row r="406" spans="1:33" s="32" customFormat="1" x14ac:dyDescent="0.3">
      <c r="A406" s="31"/>
      <c r="G406" s="23"/>
      <c r="H406" s="23"/>
      <c r="I406" s="23"/>
      <c r="J406" s="23"/>
      <c r="K406" s="23"/>
      <c r="L406" s="23"/>
      <c r="AA406" s="288"/>
      <c r="AB406" s="23"/>
      <c r="AC406" s="23"/>
      <c r="AG406" s="23"/>
    </row>
    <row r="407" spans="1:33" s="32" customFormat="1" x14ac:dyDescent="0.3">
      <c r="A407" s="31"/>
      <c r="G407" s="23"/>
      <c r="H407" s="23"/>
      <c r="I407" s="23"/>
      <c r="J407" s="23"/>
      <c r="K407" s="23"/>
      <c r="L407" s="23"/>
      <c r="AA407" s="288"/>
      <c r="AB407" s="23"/>
      <c r="AC407" s="23"/>
      <c r="AG407" s="23"/>
    </row>
    <row r="408" spans="1:33" s="32" customFormat="1" x14ac:dyDescent="0.3">
      <c r="A408" s="31"/>
      <c r="G408" s="23"/>
      <c r="H408" s="23"/>
      <c r="I408" s="23"/>
      <c r="J408" s="23"/>
      <c r="K408" s="23"/>
      <c r="L408" s="23"/>
      <c r="AA408" s="288"/>
      <c r="AB408" s="23"/>
      <c r="AC408" s="23"/>
      <c r="AG408" s="23"/>
    </row>
    <row r="409" spans="1:33" s="32" customFormat="1" x14ac:dyDescent="0.3">
      <c r="A409" s="31"/>
      <c r="G409" s="23"/>
      <c r="H409" s="23"/>
      <c r="I409" s="23"/>
      <c r="J409" s="23"/>
      <c r="K409" s="23"/>
      <c r="L409" s="23"/>
      <c r="AA409" s="288"/>
      <c r="AB409" s="23"/>
      <c r="AC409" s="23"/>
      <c r="AG409" s="23"/>
    </row>
    <row r="410" spans="1:33" s="32" customFormat="1" x14ac:dyDescent="0.3">
      <c r="A410" s="31"/>
      <c r="G410" s="23"/>
      <c r="H410" s="23"/>
      <c r="I410" s="23"/>
      <c r="J410" s="23"/>
      <c r="K410" s="23"/>
      <c r="L410" s="23"/>
      <c r="AA410" s="288"/>
      <c r="AB410" s="23"/>
      <c r="AC410" s="23"/>
      <c r="AG410" s="23"/>
    </row>
    <row r="411" spans="1:33" s="32" customFormat="1" x14ac:dyDescent="0.3">
      <c r="A411" s="31"/>
      <c r="G411" s="23"/>
      <c r="H411" s="23"/>
      <c r="I411" s="23"/>
      <c r="J411" s="23"/>
      <c r="K411" s="23"/>
      <c r="L411" s="23"/>
      <c r="AA411" s="288"/>
      <c r="AB411" s="23"/>
      <c r="AC411" s="23"/>
      <c r="AG411" s="23"/>
    </row>
    <row r="412" spans="1:33" s="32" customFormat="1" x14ac:dyDescent="0.3">
      <c r="A412" s="31"/>
      <c r="G412" s="23"/>
      <c r="H412" s="23"/>
      <c r="I412" s="23"/>
      <c r="J412" s="23"/>
      <c r="K412" s="23"/>
      <c r="L412" s="23"/>
      <c r="AA412" s="288"/>
      <c r="AB412" s="23"/>
      <c r="AC412" s="23"/>
      <c r="AG412" s="23"/>
    </row>
    <row r="413" spans="1:33" s="32" customFormat="1" x14ac:dyDescent="0.3">
      <c r="A413" s="31"/>
      <c r="G413" s="23"/>
      <c r="H413" s="23"/>
      <c r="I413" s="23"/>
      <c r="J413" s="23"/>
      <c r="K413" s="23"/>
      <c r="L413" s="23"/>
      <c r="AA413" s="288"/>
      <c r="AB413" s="23"/>
      <c r="AC413" s="23"/>
      <c r="AG413" s="23"/>
    </row>
    <row r="414" spans="1:33" s="32" customFormat="1" x14ac:dyDescent="0.3">
      <c r="A414" s="31"/>
      <c r="G414" s="23"/>
      <c r="H414" s="23"/>
      <c r="I414" s="23"/>
      <c r="J414" s="23"/>
      <c r="K414" s="23"/>
      <c r="L414" s="23"/>
      <c r="AA414" s="288"/>
      <c r="AB414" s="23"/>
      <c r="AC414" s="23"/>
      <c r="AG414" s="23"/>
    </row>
    <row r="415" spans="1:33" s="32" customFormat="1" x14ac:dyDescent="0.3">
      <c r="A415" s="31"/>
      <c r="G415" s="23"/>
      <c r="H415" s="23"/>
      <c r="I415" s="23"/>
      <c r="J415" s="23"/>
      <c r="K415" s="23"/>
      <c r="L415" s="23"/>
      <c r="AA415" s="288"/>
      <c r="AB415" s="23"/>
      <c r="AC415" s="23"/>
      <c r="AG415" s="23"/>
    </row>
    <row r="416" spans="1:33" s="32" customFormat="1" x14ac:dyDescent="0.3">
      <c r="A416" s="31"/>
      <c r="G416" s="23"/>
      <c r="H416" s="23"/>
      <c r="I416" s="23"/>
      <c r="J416" s="23"/>
      <c r="K416" s="23"/>
      <c r="L416" s="23"/>
      <c r="AA416" s="288"/>
      <c r="AB416" s="23"/>
      <c r="AC416" s="23"/>
      <c r="AG416" s="23"/>
    </row>
    <row r="417" spans="1:33" s="32" customFormat="1" x14ac:dyDescent="0.3">
      <c r="A417" s="31"/>
      <c r="G417" s="23"/>
      <c r="H417" s="23"/>
      <c r="I417" s="23"/>
      <c r="J417" s="23"/>
      <c r="K417" s="23"/>
      <c r="L417" s="23"/>
      <c r="AA417" s="288"/>
      <c r="AB417" s="23"/>
      <c r="AC417" s="23"/>
      <c r="AG417" s="23"/>
    </row>
    <row r="418" spans="1:33" s="32" customFormat="1" x14ac:dyDescent="0.3">
      <c r="A418" s="31"/>
      <c r="G418" s="23"/>
      <c r="H418" s="23"/>
      <c r="I418" s="23"/>
      <c r="J418" s="23"/>
      <c r="K418" s="23"/>
      <c r="L418" s="23"/>
      <c r="AA418" s="288"/>
      <c r="AB418" s="23"/>
      <c r="AC418" s="23"/>
      <c r="AG418" s="23"/>
    </row>
    <row r="419" spans="1:33" s="32" customFormat="1" x14ac:dyDescent="0.3">
      <c r="A419" s="31"/>
      <c r="G419" s="23"/>
      <c r="H419" s="23"/>
      <c r="I419" s="23"/>
      <c r="J419" s="23"/>
      <c r="K419" s="23"/>
      <c r="L419" s="23"/>
      <c r="AA419" s="288"/>
      <c r="AB419" s="23"/>
      <c r="AC419" s="23"/>
      <c r="AG419" s="23"/>
    </row>
    <row r="420" spans="1:33" s="32" customFormat="1" x14ac:dyDescent="0.3">
      <c r="A420" s="31"/>
      <c r="G420" s="23"/>
      <c r="H420" s="23"/>
      <c r="I420" s="23"/>
      <c r="J420" s="23"/>
      <c r="K420" s="23"/>
      <c r="L420" s="23"/>
      <c r="AA420" s="288"/>
      <c r="AB420" s="23"/>
      <c r="AC420" s="23"/>
      <c r="AG420" s="23"/>
    </row>
    <row r="421" spans="1:33" s="32" customFormat="1" x14ac:dyDescent="0.3">
      <c r="A421" s="31"/>
      <c r="G421" s="23"/>
      <c r="H421" s="23"/>
      <c r="I421" s="23"/>
      <c r="J421" s="23"/>
      <c r="K421" s="23"/>
      <c r="L421" s="23"/>
      <c r="AA421" s="288"/>
      <c r="AB421" s="23"/>
      <c r="AC421" s="23"/>
      <c r="AG421" s="23"/>
    </row>
    <row r="422" spans="1:33" s="32" customFormat="1" x14ac:dyDescent="0.3">
      <c r="A422" s="31"/>
      <c r="G422" s="23"/>
      <c r="H422" s="23"/>
      <c r="I422" s="23"/>
      <c r="J422" s="23"/>
      <c r="K422" s="23"/>
      <c r="L422" s="23"/>
      <c r="AA422" s="288"/>
      <c r="AB422" s="23"/>
      <c r="AC422" s="23"/>
      <c r="AG422" s="23"/>
    </row>
    <row r="423" spans="1:33" s="32" customFormat="1" x14ac:dyDescent="0.3">
      <c r="A423" s="31"/>
      <c r="G423" s="23"/>
      <c r="H423" s="23"/>
      <c r="I423" s="23"/>
      <c r="J423" s="23"/>
      <c r="K423" s="23"/>
      <c r="L423" s="23"/>
      <c r="AA423" s="288"/>
      <c r="AB423" s="23"/>
      <c r="AC423" s="23"/>
      <c r="AG423" s="23"/>
    </row>
    <row r="424" spans="1:33" s="32" customFormat="1" x14ac:dyDescent="0.3">
      <c r="A424" s="31"/>
      <c r="G424" s="23"/>
      <c r="H424" s="23"/>
      <c r="I424" s="23"/>
      <c r="J424" s="23"/>
      <c r="K424" s="23"/>
      <c r="L424" s="23"/>
      <c r="AA424" s="288"/>
      <c r="AB424" s="23"/>
      <c r="AC424" s="23"/>
      <c r="AG424" s="23"/>
    </row>
    <row r="425" spans="1:33" s="32" customFormat="1" x14ac:dyDescent="0.3">
      <c r="A425" s="31"/>
      <c r="G425" s="23"/>
      <c r="H425" s="23"/>
      <c r="I425" s="23"/>
      <c r="J425" s="23"/>
      <c r="K425" s="23"/>
      <c r="L425" s="23"/>
      <c r="AA425" s="288"/>
      <c r="AB425" s="23"/>
      <c r="AC425" s="23"/>
      <c r="AG425" s="23"/>
    </row>
    <row r="426" spans="1:33" s="32" customFormat="1" x14ac:dyDescent="0.3">
      <c r="A426" s="31"/>
      <c r="G426" s="23"/>
      <c r="H426" s="23"/>
      <c r="I426" s="23"/>
      <c r="J426" s="23"/>
      <c r="K426" s="23"/>
      <c r="L426" s="23"/>
      <c r="AA426" s="288"/>
      <c r="AB426" s="23"/>
      <c r="AC426" s="23"/>
      <c r="AG426" s="23"/>
    </row>
    <row r="427" spans="1:33" s="32" customFormat="1" x14ac:dyDescent="0.3">
      <c r="A427" s="31"/>
      <c r="G427" s="23"/>
      <c r="H427" s="23"/>
      <c r="I427" s="23"/>
      <c r="J427" s="23"/>
      <c r="K427" s="23"/>
      <c r="L427" s="23"/>
      <c r="AA427" s="288"/>
      <c r="AB427" s="23"/>
      <c r="AC427" s="23"/>
      <c r="AG427" s="23"/>
    </row>
    <row r="428" spans="1:33" s="32" customFormat="1" x14ac:dyDescent="0.3">
      <c r="A428" s="31"/>
      <c r="G428" s="23"/>
      <c r="H428" s="23"/>
      <c r="I428" s="23"/>
      <c r="J428" s="23"/>
      <c r="K428" s="23"/>
      <c r="L428" s="23"/>
      <c r="AA428" s="288"/>
      <c r="AB428" s="23"/>
      <c r="AC428" s="23"/>
      <c r="AG428" s="23"/>
    </row>
    <row r="429" spans="1:33" s="32" customFormat="1" x14ac:dyDescent="0.3">
      <c r="A429" s="31"/>
      <c r="G429" s="23"/>
      <c r="H429" s="23"/>
      <c r="I429" s="23"/>
      <c r="J429" s="23"/>
      <c r="K429" s="23"/>
      <c r="L429" s="23"/>
      <c r="AA429" s="288"/>
      <c r="AB429" s="23"/>
      <c r="AC429" s="23"/>
      <c r="AG429" s="23"/>
    </row>
    <row r="430" spans="1:33" s="32" customFormat="1" x14ac:dyDescent="0.3">
      <c r="A430" s="31"/>
      <c r="G430" s="23"/>
      <c r="H430" s="23"/>
      <c r="I430" s="23"/>
      <c r="J430" s="23"/>
      <c r="K430" s="23"/>
      <c r="L430" s="23"/>
      <c r="AA430" s="288"/>
      <c r="AB430" s="23"/>
      <c r="AC430" s="23"/>
      <c r="AG430" s="23"/>
    </row>
    <row r="431" spans="1:33" s="32" customFormat="1" x14ac:dyDescent="0.3">
      <c r="A431" s="31"/>
      <c r="G431" s="23"/>
      <c r="H431" s="23"/>
      <c r="I431" s="23"/>
      <c r="J431" s="23"/>
      <c r="K431" s="23"/>
      <c r="L431" s="23"/>
      <c r="AA431" s="288"/>
      <c r="AB431" s="23"/>
      <c r="AC431" s="23"/>
      <c r="AG431" s="23"/>
    </row>
    <row r="432" spans="1:33" s="32" customFormat="1" x14ac:dyDescent="0.3">
      <c r="A432" s="31"/>
      <c r="G432" s="23"/>
      <c r="H432" s="23"/>
      <c r="I432" s="23"/>
      <c r="J432" s="23"/>
      <c r="K432" s="23"/>
      <c r="L432" s="23"/>
      <c r="AA432" s="288"/>
      <c r="AB432" s="23"/>
      <c r="AC432" s="23"/>
      <c r="AG432" s="23"/>
    </row>
    <row r="433" spans="1:33" s="32" customFormat="1" x14ac:dyDescent="0.3">
      <c r="A433" s="31"/>
      <c r="G433" s="23"/>
      <c r="H433" s="23"/>
      <c r="I433" s="23"/>
      <c r="J433" s="23"/>
      <c r="K433" s="23"/>
      <c r="L433" s="23"/>
      <c r="AA433" s="288"/>
      <c r="AB433" s="23"/>
      <c r="AC433" s="23"/>
      <c r="AG433" s="23"/>
    </row>
    <row r="434" spans="1:33" s="32" customFormat="1" x14ac:dyDescent="0.3">
      <c r="A434" s="31"/>
      <c r="G434" s="23"/>
      <c r="H434" s="23"/>
      <c r="I434" s="23"/>
      <c r="J434" s="23"/>
      <c r="K434" s="23"/>
      <c r="L434" s="23"/>
      <c r="AA434" s="288"/>
      <c r="AB434" s="23"/>
      <c r="AC434" s="23"/>
      <c r="AG434" s="23"/>
    </row>
    <row r="435" spans="1:33" s="32" customFormat="1" x14ac:dyDescent="0.3">
      <c r="A435" s="31"/>
      <c r="G435" s="23"/>
      <c r="H435" s="23"/>
      <c r="I435" s="23"/>
      <c r="J435" s="23"/>
      <c r="K435" s="23"/>
      <c r="L435" s="23"/>
      <c r="AA435" s="288"/>
      <c r="AB435" s="23"/>
      <c r="AC435" s="23"/>
      <c r="AG435" s="23"/>
    </row>
    <row r="436" spans="1:33" s="32" customFormat="1" x14ac:dyDescent="0.3">
      <c r="A436" s="31"/>
      <c r="G436" s="23"/>
      <c r="H436" s="23"/>
      <c r="I436" s="23"/>
      <c r="J436" s="23"/>
      <c r="K436" s="23"/>
      <c r="L436" s="23"/>
      <c r="AA436" s="288"/>
      <c r="AB436" s="23"/>
      <c r="AC436" s="23"/>
      <c r="AG436" s="23"/>
    </row>
    <row r="437" spans="1:33" s="32" customFormat="1" x14ac:dyDescent="0.3">
      <c r="A437" s="31"/>
      <c r="G437" s="23"/>
      <c r="H437" s="23"/>
      <c r="I437" s="23"/>
      <c r="J437" s="23"/>
      <c r="K437" s="23"/>
      <c r="L437" s="23"/>
      <c r="AA437" s="288"/>
      <c r="AB437" s="23"/>
      <c r="AC437" s="23"/>
      <c r="AG437" s="23"/>
    </row>
    <row r="438" spans="1:33" s="32" customFormat="1" x14ac:dyDescent="0.3">
      <c r="A438" s="31"/>
      <c r="G438" s="23"/>
      <c r="H438" s="23"/>
      <c r="I438" s="23"/>
      <c r="J438" s="23"/>
      <c r="K438" s="23"/>
      <c r="L438" s="23"/>
      <c r="AA438" s="288"/>
      <c r="AB438" s="23"/>
      <c r="AC438" s="23"/>
      <c r="AG438" s="23"/>
    </row>
    <row r="439" spans="1:33" s="32" customFormat="1" x14ac:dyDescent="0.3">
      <c r="A439" s="31"/>
      <c r="G439" s="23"/>
      <c r="H439" s="23"/>
      <c r="I439" s="23"/>
      <c r="J439" s="23"/>
      <c r="K439" s="23"/>
      <c r="L439" s="23"/>
      <c r="AA439" s="288"/>
      <c r="AB439" s="23"/>
      <c r="AC439" s="23"/>
      <c r="AG439" s="23"/>
    </row>
    <row r="440" spans="1:33" s="32" customFormat="1" x14ac:dyDescent="0.3">
      <c r="A440" s="31"/>
      <c r="G440" s="23"/>
      <c r="H440" s="23"/>
      <c r="I440" s="23"/>
      <c r="J440" s="23"/>
      <c r="K440" s="23"/>
      <c r="L440" s="23"/>
      <c r="AA440" s="288"/>
      <c r="AB440" s="23"/>
      <c r="AC440" s="23"/>
      <c r="AG440" s="23"/>
    </row>
    <row r="441" spans="1:33" s="32" customFormat="1" x14ac:dyDescent="0.3">
      <c r="A441" s="31"/>
      <c r="G441" s="23"/>
      <c r="H441" s="23"/>
      <c r="I441" s="23"/>
      <c r="J441" s="23"/>
      <c r="K441" s="23"/>
      <c r="L441" s="23"/>
      <c r="AA441" s="288"/>
      <c r="AB441" s="23"/>
      <c r="AC441" s="23"/>
      <c r="AG441" s="23"/>
    </row>
    <row r="442" spans="1:33" s="32" customFormat="1" x14ac:dyDescent="0.3">
      <c r="A442" s="31"/>
      <c r="G442" s="23"/>
      <c r="H442" s="23"/>
      <c r="I442" s="23"/>
      <c r="J442" s="23"/>
      <c r="K442" s="23"/>
      <c r="L442" s="23"/>
      <c r="AA442" s="288"/>
      <c r="AB442" s="23"/>
      <c r="AC442" s="23"/>
      <c r="AG442" s="23"/>
    </row>
    <row r="443" spans="1:33" s="32" customFormat="1" x14ac:dyDescent="0.3">
      <c r="A443" s="31"/>
      <c r="G443" s="23"/>
      <c r="H443" s="23"/>
      <c r="I443" s="23"/>
      <c r="J443" s="23"/>
      <c r="K443" s="23"/>
      <c r="L443" s="23"/>
      <c r="AA443" s="288"/>
      <c r="AB443" s="23"/>
      <c r="AC443" s="23"/>
      <c r="AG443" s="23"/>
    </row>
    <row r="444" spans="1:33" s="32" customFormat="1" x14ac:dyDescent="0.3">
      <c r="A444" s="31"/>
      <c r="G444" s="23"/>
      <c r="H444" s="23"/>
      <c r="I444" s="23"/>
      <c r="J444" s="23"/>
      <c r="K444" s="23"/>
      <c r="L444" s="23"/>
      <c r="AA444" s="288"/>
      <c r="AB444" s="23"/>
      <c r="AC444" s="23"/>
      <c r="AG444" s="23"/>
    </row>
    <row r="445" spans="1:33" s="32" customFormat="1" x14ac:dyDescent="0.3">
      <c r="A445" s="31"/>
      <c r="G445" s="23"/>
      <c r="H445" s="23"/>
      <c r="I445" s="23"/>
      <c r="J445" s="23"/>
      <c r="K445" s="23"/>
      <c r="L445" s="23"/>
      <c r="AA445" s="288"/>
      <c r="AB445" s="23"/>
      <c r="AC445" s="23"/>
      <c r="AG445" s="23"/>
    </row>
    <row r="446" spans="1:33" s="32" customFormat="1" x14ac:dyDescent="0.3">
      <c r="A446" s="31"/>
      <c r="G446" s="23"/>
      <c r="H446" s="23"/>
      <c r="I446" s="23"/>
      <c r="J446" s="23"/>
      <c r="K446" s="23"/>
      <c r="L446" s="23"/>
      <c r="AA446" s="288"/>
      <c r="AB446" s="23"/>
      <c r="AC446" s="23"/>
      <c r="AG446" s="23"/>
    </row>
    <row r="447" spans="1:33" s="32" customFormat="1" x14ac:dyDescent="0.3">
      <c r="A447" s="31"/>
      <c r="G447" s="23"/>
      <c r="H447" s="23"/>
      <c r="I447" s="23"/>
      <c r="J447" s="23"/>
      <c r="K447" s="23"/>
      <c r="L447" s="23"/>
      <c r="AA447" s="288"/>
      <c r="AB447" s="23"/>
      <c r="AC447" s="23"/>
      <c r="AG447" s="23"/>
    </row>
    <row r="448" spans="1:33" s="32" customFormat="1" x14ac:dyDescent="0.3">
      <c r="A448" s="31"/>
      <c r="G448" s="23"/>
      <c r="H448" s="23"/>
      <c r="I448" s="23"/>
      <c r="J448" s="23"/>
      <c r="K448" s="23"/>
      <c r="L448" s="23"/>
      <c r="AA448" s="288"/>
      <c r="AB448" s="23"/>
      <c r="AC448" s="23"/>
      <c r="AG448" s="23"/>
    </row>
    <row r="449" spans="1:33" s="32" customFormat="1" x14ac:dyDescent="0.3">
      <c r="A449" s="31"/>
      <c r="G449" s="23"/>
      <c r="H449" s="23"/>
      <c r="I449" s="23"/>
      <c r="J449" s="23"/>
      <c r="K449" s="23"/>
      <c r="L449" s="23"/>
      <c r="AA449" s="288"/>
      <c r="AB449" s="23"/>
      <c r="AC449" s="23"/>
      <c r="AG449" s="23"/>
    </row>
    <row r="450" spans="1:33" s="32" customFormat="1" x14ac:dyDescent="0.3">
      <c r="A450" s="31"/>
      <c r="G450" s="23"/>
      <c r="H450" s="23"/>
      <c r="I450" s="23"/>
      <c r="J450" s="23"/>
      <c r="K450" s="23"/>
      <c r="L450" s="23"/>
      <c r="AA450" s="288"/>
      <c r="AB450" s="23"/>
      <c r="AC450" s="23"/>
      <c r="AG450" s="23"/>
    </row>
    <row r="451" spans="1:33" s="32" customFormat="1" x14ac:dyDescent="0.3">
      <c r="A451" s="31"/>
      <c r="G451" s="23"/>
      <c r="H451" s="23"/>
      <c r="I451" s="23"/>
      <c r="J451" s="23"/>
      <c r="K451" s="23"/>
      <c r="L451" s="23"/>
      <c r="AA451" s="288"/>
      <c r="AB451" s="23"/>
      <c r="AC451" s="23"/>
      <c r="AG451" s="23"/>
    </row>
    <row r="452" spans="1:33" s="32" customFormat="1" x14ac:dyDescent="0.3">
      <c r="A452" s="31"/>
      <c r="G452" s="23"/>
      <c r="H452" s="23"/>
      <c r="I452" s="23"/>
      <c r="J452" s="23"/>
      <c r="K452" s="23"/>
      <c r="L452" s="23"/>
      <c r="AA452" s="288"/>
      <c r="AB452" s="23"/>
      <c r="AC452" s="23"/>
      <c r="AG452" s="23"/>
    </row>
    <row r="453" spans="1:33" s="32" customFormat="1" x14ac:dyDescent="0.3">
      <c r="A453" s="31"/>
      <c r="G453" s="23"/>
      <c r="H453" s="23"/>
      <c r="I453" s="23"/>
      <c r="J453" s="23"/>
      <c r="K453" s="23"/>
      <c r="L453" s="23"/>
      <c r="AA453" s="288"/>
      <c r="AB453" s="23"/>
      <c r="AC453" s="23"/>
      <c r="AG453" s="23"/>
    </row>
    <row r="454" spans="1:33" s="32" customFormat="1" x14ac:dyDescent="0.3">
      <c r="A454" s="31"/>
      <c r="G454" s="23"/>
      <c r="H454" s="23"/>
      <c r="I454" s="23"/>
      <c r="J454" s="23"/>
      <c r="K454" s="23"/>
      <c r="L454" s="23"/>
      <c r="AA454" s="288"/>
      <c r="AB454" s="23"/>
      <c r="AC454" s="23"/>
      <c r="AG454" s="23"/>
    </row>
    <row r="455" spans="1:33" s="32" customFormat="1" x14ac:dyDescent="0.3">
      <c r="A455" s="31"/>
      <c r="G455" s="23"/>
      <c r="H455" s="23"/>
      <c r="I455" s="23"/>
      <c r="J455" s="23"/>
      <c r="K455" s="23"/>
      <c r="L455" s="23"/>
      <c r="AA455" s="288"/>
      <c r="AB455" s="23"/>
      <c r="AC455" s="23"/>
      <c r="AG455" s="23"/>
    </row>
    <row r="456" spans="1:33" s="32" customFormat="1" x14ac:dyDescent="0.3">
      <c r="A456" s="31"/>
      <c r="G456" s="23"/>
      <c r="H456" s="23"/>
      <c r="I456" s="23"/>
      <c r="J456" s="23"/>
      <c r="K456" s="23"/>
      <c r="L456" s="23"/>
      <c r="AA456" s="288"/>
      <c r="AB456" s="23"/>
      <c r="AC456" s="23"/>
      <c r="AG456" s="23"/>
    </row>
    <row r="457" spans="1:33" s="32" customFormat="1" x14ac:dyDescent="0.3">
      <c r="A457" s="31"/>
      <c r="G457" s="23"/>
      <c r="H457" s="23"/>
      <c r="I457" s="23"/>
      <c r="J457" s="23"/>
      <c r="K457" s="23"/>
      <c r="L457" s="23"/>
      <c r="AA457" s="288"/>
      <c r="AB457" s="23"/>
      <c r="AC457" s="23"/>
      <c r="AG457" s="23"/>
    </row>
    <row r="458" spans="1:33" s="32" customFormat="1" x14ac:dyDescent="0.3">
      <c r="A458" s="31"/>
      <c r="G458" s="23"/>
      <c r="H458" s="23"/>
      <c r="I458" s="23"/>
      <c r="J458" s="23"/>
      <c r="K458" s="23"/>
      <c r="L458" s="23"/>
      <c r="AA458" s="288"/>
      <c r="AB458" s="23"/>
      <c r="AC458" s="23"/>
      <c r="AG458" s="23"/>
    </row>
    <row r="459" spans="1:33" s="32" customFormat="1" x14ac:dyDescent="0.3">
      <c r="A459" s="31"/>
      <c r="G459" s="23"/>
      <c r="H459" s="23"/>
      <c r="I459" s="23"/>
      <c r="J459" s="23"/>
      <c r="K459" s="23"/>
      <c r="L459" s="23"/>
      <c r="AA459" s="288"/>
      <c r="AB459" s="23"/>
      <c r="AC459" s="23"/>
      <c r="AG459" s="23"/>
    </row>
    <row r="460" spans="1:33" s="32" customFormat="1" x14ac:dyDescent="0.3">
      <c r="A460" s="31"/>
      <c r="G460" s="23"/>
      <c r="H460" s="23"/>
      <c r="I460" s="23"/>
      <c r="J460" s="23"/>
      <c r="K460" s="23"/>
      <c r="L460" s="23"/>
      <c r="AA460" s="288"/>
      <c r="AB460" s="23"/>
      <c r="AC460" s="23"/>
      <c r="AG460" s="23"/>
    </row>
    <row r="461" spans="1:33" s="32" customFormat="1" x14ac:dyDescent="0.3">
      <c r="A461" s="31"/>
      <c r="G461" s="23"/>
      <c r="H461" s="23"/>
      <c r="I461" s="23"/>
      <c r="J461" s="23"/>
      <c r="K461" s="23"/>
      <c r="L461" s="23"/>
      <c r="AA461" s="288"/>
      <c r="AB461" s="23"/>
      <c r="AC461" s="23"/>
      <c r="AG461" s="23"/>
    </row>
    <row r="462" spans="1:33" s="32" customFormat="1" x14ac:dyDescent="0.3">
      <c r="A462" s="31"/>
      <c r="G462" s="23"/>
      <c r="H462" s="23"/>
      <c r="I462" s="23"/>
      <c r="J462" s="23"/>
      <c r="K462" s="23"/>
      <c r="L462" s="23"/>
      <c r="AA462" s="288"/>
      <c r="AB462" s="23"/>
      <c r="AC462" s="23"/>
      <c r="AG462" s="23"/>
    </row>
    <row r="463" spans="1:33" s="32" customFormat="1" x14ac:dyDescent="0.3">
      <c r="A463" s="31"/>
      <c r="G463" s="23"/>
      <c r="H463" s="23"/>
      <c r="I463" s="23"/>
      <c r="J463" s="23"/>
      <c r="K463" s="23"/>
      <c r="L463" s="23"/>
      <c r="AA463" s="288"/>
      <c r="AB463" s="23"/>
      <c r="AC463" s="23"/>
      <c r="AG463" s="23"/>
    </row>
    <row r="464" spans="1:33" s="32" customFormat="1" x14ac:dyDescent="0.3">
      <c r="A464" s="31"/>
      <c r="G464" s="23"/>
      <c r="H464" s="23"/>
      <c r="I464" s="23"/>
      <c r="J464" s="23"/>
      <c r="K464" s="23"/>
      <c r="L464" s="23"/>
      <c r="AA464" s="288"/>
      <c r="AB464" s="23"/>
      <c r="AC464" s="23"/>
      <c r="AG464" s="23"/>
    </row>
    <row r="465" spans="1:33" s="32" customFormat="1" x14ac:dyDescent="0.3">
      <c r="A465" s="31"/>
      <c r="G465" s="23"/>
      <c r="H465" s="23"/>
      <c r="I465" s="23"/>
      <c r="J465" s="23"/>
      <c r="K465" s="23"/>
      <c r="L465" s="23"/>
      <c r="AA465" s="288"/>
      <c r="AB465" s="23"/>
      <c r="AC465" s="23"/>
      <c r="AG465" s="23"/>
    </row>
    <row r="466" spans="1:33" s="32" customFormat="1" x14ac:dyDescent="0.3">
      <c r="A466" s="31"/>
      <c r="G466" s="23"/>
      <c r="H466" s="23"/>
      <c r="I466" s="23"/>
      <c r="J466" s="23"/>
      <c r="K466" s="23"/>
      <c r="L466" s="23"/>
      <c r="AA466" s="288"/>
      <c r="AB466" s="23"/>
      <c r="AC466" s="23"/>
      <c r="AG466" s="23"/>
    </row>
    <row r="467" spans="1:33" s="32" customFormat="1" x14ac:dyDescent="0.3">
      <c r="A467" s="31"/>
      <c r="G467" s="23"/>
      <c r="H467" s="23"/>
      <c r="I467" s="23"/>
      <c r="J467" s="23"/>
      <c r="K467" s="23"/>
      <c r="L467" s="23"/>
      <c r="AA467" s="288"/>
      <c r="AB467" s="23"/>
      <c r="AC467" s="23"/>
      <c r="AG467" s="23"/>
    </row>
    <row r="468" spans="1:33" s="32" customFormat="1" x14ac:dyDescent="0.3">
      <c r="A468" s="31"/>
      <c r="G468" s="23"/>
      <c r="H468" s="23"/>
      <c r="I468" s="23"/>
      <c r="J468" s="23"/>
      <c r="K468" s="23"/>
      <c r="L468" s="23"/>
      <c r="AA468" s="288"/>
      <c r="AB468" s="23"/>
      <c r="AC468" s="23"/>
      <c r="AG468" s="23"/>
    </row>
    <row r="469" spans="1:33" s="32" customFormat="1" x14ac:dyDescent="0.3">
      <c r="A469" s="31"/>
      <c r="G469" s="23"/>
      <c r="H469" s="23"/>
      <c r="I469" s="23"/>
      <c r="J469" s="23"/>
      <c r="K469" s="23"/>
      <c r="L469" s="23"/>
      <c r="AA469" s="288"/>
      <c r="AB469" s="23"/>
      <c r="AC469" s="23"/>
      <c r="AG469" s="23"/>
    </row>
    <row r="470" spans="1:33" s="32" customFormat="1" x14ac:dyDescent="0.3">
      <c r="A470" s="31"/>
      <c r="G470" s="23"/>
      <c r="H470" s="23"/>
      <c r="I470" s="23"/>
      <c r="J470" s="23"/>
      <c r="K470" s="23"/>
      <c r="L470" s="23"/>
      <c r="AA470" s="288"/>
      <c r="AB470" s="23"/>
      <c r="AC470" s="23"/>
      <c r="AG470" s="23"/>
    </row>
    <row r="471" spans="1:33" s="32" customFormat="1" x14ac:dyDescent="0.3">
      <c r="A471" s="31"/>
      <c r="G471" s="23"/>
      <c r="H471" s="23"/>
      <c r="I471" s="23"/>
      <c r="J471" s="23"/>
      <c r="K471" s="23"/>
      <c r="L471" s="23"/>
      <c r="AA471" s="288"/>
      <c r="AB471" s="23"/>
      <c r="AC471" s="23"/>
      <c r="AG471" s="23"/>
    </row>
    <row r="472" spans="1:33" s="32" customFormat="1" x14ac:dyDescent="0.3">
      <c r="A472" s="31"/>
      <c r="G472" s="23"/>
      <c r="H472" s="23"/>
      <c r="I472" s="23"/>
      <c r="J472" s="23"/>
      <c r="K472" s="23"/>
      <c r="L472" s="23"/>
      <c r="AA472" s="288"/>
      <c r="AB472" s="23"/>
      <c r="AC472" s="23"/>
      <c r="AG472" s="23"/>
    </row>
    <row r="473" spans="1:33" s="32" customFormat="1" x14ac:dyDescent="0.3">
      <c r="A473" s="31"/>
      <c r="G473" s="23"/>
      <c r="H473" s="23"/>
      <c r="I473" s="23"/>
      <c r="J473" s="23"/>
      <c r="K473" s="23"/>
      <c r="L473" s="23"/>
      <c r="AA473" s="288"/>
      <c r="AB473" s="23"/>
      <c r="AC473" s="23"/>
      <c r="AG473" s="23"/>
    </row>
    <row r="474" spans="1:33" s="32" customFormat="1" x14ac:dyDescent="0.3">
      <c r="A474" s="31"/>
      <c r="G474" s="23"/>
      <c r="H474" s="23"/>
      <c r="I474" s="23"/>
      <c r="J474" s="23"/>
      <c r="K474" s="23"/>
      <c r="L474" s="23"/>
      <c r="AA474" s="288"/>
      <c r="AB474" s="23"/>
      <c r="AC474" s="23"/>
      <c r="AG474" s="23"/>
    </row>
    <row r="475" spans="1:33" s="32" customFormat="1" x14ac:dyDescent="0.3">
      <c r="A475" s="31"/>
      <c r="G475" s="23"/>
      <c r="H475" s="23"/>
      <c r="I475" s="23"/>
      <c r="J475" s="23"/>
      <c r="K475" s="23"/>
      <c r="L475" s="23"/>
      <c r="AA475" s="288"/>
      <c r="AB475" s="23"/>
      <c r="AC475" s="23"/>
      <c r="AG475" s="23"/>
    </row>
    <row r="476" spans="1:33" s="32" customFormat="1" x14ac:dyDescent="0.3">
      <c r="A476" s="31"/>
      <c r="G476" s="23"/>
      <c r="H476" s="23"/>
      <c r="I476" s="23"/>
      <c r="J476" s="23"/>
      <c r="K476" s="23"/>
      <c r="L476" s="23"/>
      <c r="AA476" s="288"/>
      <c r="AB476" s="23"/>
      <c r="AC476" s="23"/>
      <c r="AG476" s="23"/>
    </row>
    <row r="477" spans="1:33" s="32" customFormat="1" x14ac:dyDescent="0.3">
      <c r="A477" s="31"/>
      <c r="G477" s="23"/>
      <c r="H477" s="23"/>
      <c r="I477" s="23"/>
      <c r="J477" s="23"/>
      <c r="K477" s="23"/>
      <c r="L477" s="23"/>
      <c r="AA477" s="288"/>
      <c r="AB477" s="23"/>
      <c r="AC477" s="23"/>
      <c r="AG477" s="23"/>
    </row>
    <row r="478" spans="1:33" s="32" customFormat="1" x14ac:dyDescent="0.3">
      <c r="A478" s="31"/>
      <c r="G478" s="23"/>
      <c r="H478" s="23"/>
      <c r="I478" s="23"/>
      <c r="J478" s="23"/>
      <c r="K478" s="23"/>
      <c r="L478" s="23"/>
      <c r="AA478" s="288"/>
      <c r="AB478" s="23"/>
      <c r="AC478" s="23"/>
      <c r="AG478" s="23"/>
    </row>
    <row r="479" spans="1:33" s="32" customFormat="1" x14ac:dyDescent="0.3">
      <c r="A479" s="31"/>
      <c r="G479" s="23"/>
      <c r="H479" s="23"/>
      <c r="I479" s="23"/>
      <c r="J479" s="23"/>
      <c r="K479" s="23"/>
      <c r="L479" s="23"/>
      <c r="AA479" s="288"/>
      <c r="AB479" s="23"/>
      <c r="AC479" s="23"/>
      <c r="AG479" s="23"/>
    </row>
    <row r="480" spans="1:33" s="32" customFormat="1" x14ac:dyDescent="0.3">
      <c r="A480" s="31"/>
      <c r="G480" s="23"/>
      <c r="H480" s="23"/>
      <c r="I480" s="23"/>
      <c r="J480" s="23"/>
      <c r="K480" s="23"/>
      <c r="L480" s="23"/>
      <c r="AA480" s="288"/>
      <c r="AB480" s="23"/>
      <c r="AC480" s="23"/>
      <c r="AG480" s="23"/>
    </row>
    <row r="481" spans="1:33" s="32" customFormat="1" x14ac:dyDescent="0.3">
      <c r="A481" s="31"/>
      <c r="G481" s="23"/>
      <c r="H481" s="23"/>
      <c r="I481" s="23"/>
      <c r="J481" s="23"/>
      <c r="K481" s="23"/>
      <c r="L481" s="23"/>
      <c r="AA481" s="288"/>
      <c r="AB481" s="23"/>
      <c r="AC481" s="23"/>
      <c r="AG481" s="23"/>
    </row>
    <row r="482" spans="1:33" s="32" customFormat="1" x14ac:dyDescent="0.3">
      <c r="A482" s="31"/>
      <c r="G482" s="23"/>
      <c r="H482" s="23"/>
      <c r="I482" s="23"/>
      <c r="J482" s="23"/>
      <c r="K482" s="23"/>
      <c r="L482" s="23"/>
      <c r="AA482" s="288"/>
      <c r="AB482" s="23"/>
      <c r="AC482" s="23"/>
      <c r="AG482" s="23"/>
    </row>
    <row r="483" spans="1:33" s="32" customFormat="1" x14ac:dyDescent="0.3">
      <c r="A483" s="31"/>
      <c r="G483" s="23"/>
      <c r="H483" s="23"/>
      <c r="I483" s="23"/>
      <c r="J483" s="23"/>
      <c r="K483" s="23"/>
      <c r="L483" s="23"/>
      <c r="AA483" s="288"/>
      <c r="AB483" s="23"/>
      <c r="AC483" s="23"/>
      <c r="AG483" s="23"/>
    </row>
    <row r="484" spans="1:33" s="32" customFormat="1" x14ac:dyDescent="0.3">
      <c r="A484" s="31"/>
      <c r="G484" s="23"/>
      <c r="H484" s="23"/>
      <c r="I484" s="23"/>
      <c r="J484" s="23"/>
      <c r="K484" s="23"/>
      <c r="L484" s="23"/>
      <c r="AA484" s="288"/>
      <c r="AB484" s="23"/>
      <c r="AC484" s="23"/>
      <c r="AG484" s="23"/>
    </row>
    <row r="485" spans="1:33" s="32" customFormat="1" x14ac:dyDescent="0.3">
      <c r="A485" s="31"/>
      <c r="G485" s="23"/>
      <c r="H485" s="23"/>
      <c r="I485" s="23"/>
      <c r="J485" s="23"/>
      <c r="K485" s="23"/>
      <c r="L485" s="23"/>
      <c r="AA485" s="288"/>
      <c r="AB485" s="23"/>
      <c r="AC485" s="23"/>
      <c r="AG485" s="23"/>
    </row>
    <row r="486" spans="1:33" s="32" customFormat="1" x14ac:dyDescent="0.3">
      <c r="A486" s="31"/>
      <c r="G486" s="23"/>
      <c r="H486" s="23"/>
      <c r="I486" s="23"/>
      <c r="J486" s="23"/>
      <c r="K486" s="23"/>
      <c r="L486" s="23"/>
      <c r="AA486" s="288"/>
      <c r="AB486" s="23"/>
      <c r="AC486" s="23"/>
      <c r="AG486" s="23"/>
    </row>
    <row r="487" spans="1:33" s="32" customFormat="1" x14ac:dyDescent="0.3">
      <c r="A487" s="31"/>
      <c r="G487" s="23"/>
      <c r="H487" s="23"/>
      <c r="I487" s="23"/>
      <c r="J487" s="23"/>
      <c r="K487" s="23"/>
      <c r="L487" s="23"/>
      <c r="AA487" s="288"/>
      <c r="AB487" s="23"/>
      <c r="AC487" s="23"/>
      <c r="AG487" s="23"/>
    </row>
    <row r="488" spans="1:33" s="32" customFormat="1" x14ac:dyDescent="0.3">
      <c r="A488" s="31"/>
      <c r="G488" s="23"/>
      <c r="H488" s="23"/>
      <c r="I488" s="23"/>
      <c r="J488" s="23"/>
      <c r="K488" s="23"/>
      <c r="L488" s="23"/>
      <c r="AA488" s="288"/>
      <c r="AB488" s="23"/>
      <c r="AC488" s="23"/>
      <c r="AG488" s="23"/>
    </row>
    <row r="489" spans="1:33" s="32" customFormat="1" x14ac:dyDescent="0.3">
      <c r="A489" s="31"/>
      <c r="G489" s="23"/>
      <c r="H489" s="23"/>
      <c r="I489" s="23"/>
      <c r="J489" s="23"/>
      <c r="K489" s="23"/>
      <c r="L489" s="23"/>
      <c r="AA489" s="288"/>
      <c r="AB489" s="23"/>
      <c r="AC489" s="23"/>
      <c r="AG489" s="23"/>
    </row>
    <row r="490" spans="1:33" s="32" customFormat="1" x14ac:dyDescent="0.3">
      <c r="A490" s="31"/>
      <c r="G490" s="23"/>
      <c r="H490" s="23"/>
      <c r="I490" s="23"/>
      <c r="J490" s="23"/>
      <c r="K490" s="23"/>
      <c r="L490" s="23"/>
      <c r="AA490" s="288"/>
      <c r="AB490" s="23"/>
      <c r="AC490" s="23"/>
      <c r="AG490" s="23"/>
    </row>
    <row r="491" spans="1:33" s="32" customFormat="1" x14ac:dyDescent="0.3">
      <c r="A491" s="31"/>
      <c r="G491" s="23"/>
      <c r="H491" s="23"/>
      <c r="I491" s="23"/>
      <c r="J491" s="23"/>
      <c r="K491" s="23"/>
      <c r="L491" s="23"/>
      <c r="AA491" s="288"/>
      <c r="AB491" s="23"/>
      <c r="AC491" s="23"/>
      <c r="AG491" s="23"/>
    </row>
    <row r="492" spans="1:33" s="32" customFormat="1" x14ac:dyDescent="0.3">
      <c r="A492" s="31"/>
      <c r="G492" s="23"/>
      <c r="H492" s="23"/>
      <c r="I492" s="23"/>
      <c r="J492" s="23"/>
      <c r="K492" s="23"/>
      <c r="L492" s="23"/>
      <c r="AA492" s="288"/>
      <c r="AB492" s="23"/>
      <c r="AC492" s="23"/>
      <c r="AG492" s="23"/>
    </row>
    <row r="493" spans="1:33" s="32" customFormat="1" x14ac:dyDescent="0.3">
      <c r="A493" s="31"/>
      <c r="G493" s="23"/>
      <c r="H493" s="23"/>
      <c r="I493" s="23"/>
      <c r="J493" s="23"/>
      <c r="K493" s="23"/>
      <c r="L493" s="23"/>
      <c r="AA493" s="288"/>
      <c r="AB493" s="23"/>
      <c r="AC493" s="23"/>
      <c r="AG493" s="23"/>
    </row>
    <row r="494" spans="1:33" s="32" customFormat="1" x14ac:dyDescent="0.3">
      <c r="A494" s="31"/>
      <c r="G494" s="23"/>
      <c r="H494" s="23"/>
      <c r="I494" s="23"/>
      <c r="J494" s="23"/>
      <c r="K494" s="23"/>
      <c r="L494" s="23"/>
      <c r="AA494" s="288"/>
      <c r="AB494" s="23"/>
      <c r="AC494" s="23"/>
      <c r="AG494" s="23"/>
    </row>
    <row r="495" spans="1:33" s="32" customFormat="1" x14ac:dyDescent="0.3">
      <c r="A495" s="31"/>
      <c r="G495" s="23"/>
      <c r="H495" s="23"/>
      <c r="I495" s="23"/>
      <c r="J495" s="23"/>
      <c r="K495" s="23"/>
      <c r="L495" s="23"/>
      <c r="AA495" s="288"/>
      <c r="AB495" s="23"/>
      <c r="AC495" s="23"/>
      <c r="AG495" s="23"/>
    </row>
    <row r="496" spans="1:33" s="32" customFormat="1" x14ac:dyDescent="0.3">
      <c r="A496" s="31"/>
      <c r="G496" s="23"/>
      <c r="H496" s="23"/>
      <c r="I496" s="23"/>
      <c r="J496" s="23"/>
      <c r="K496" s="23"/>
      <c r="L496" s="23"/>
      <c r="AA496" s="288"/>
      <c r="AB496" s="23"/>
      <c r="AC496" s="23"/>
      <c r="AG496" s="23"/>
    </row>
    <row r="497" spans="1:33" s="32" customFormat="1" x14ac:dyDescent="0.3">
      <c r="A497" s="31"/>
      <c r="G497" s="23"/>
      <c r="H497" s="23"/>
      <c r="I497" s="23"/>
      <c r="J497" s="23"/>
      <c r="K497" s="23"/>
      <c r="L497" s="23"/>
      <c r="AA497" s="288"/>
      <c r="AB497" s="23"/>
      <c r="AC497" s="23"/>
      <c r="AG497" s="23"/>
    </row>
    <row r="498" spans="1:33" s="32" customFormat="1" x14ac:dyDescent="0.3">
      <c r="A498" s="31"/>
      <c r="G498" s="23"/>
      <c r="H498" s="23"/>
      <c r="I498" s="23"/>
      <c r="J498" s="23"/>
      <c r="K498" s="23"/>
      <c r="L498" s="23"/>
      <c r="AA498" s="288"/>
      <c r="AB498" s="23"/>
      <c r="AC498" s="23"/>
      <c r="AG498" s="23"/>
    </row>
    <row r="499" spans="1:33" s="32" customFormat="1" x14ac:dyDescent="0.3">
      <c r="A499" s="31"/>
      <c r="G499" s="23"/>
      <c r="H499" s="23"/>
      <c r="I499" s="23"/>
      <c r="J499" s="23"/>
      <c r="K499" s="23"/>
      <c r="L499" s="23"/>
      <c r="AA499" s="288"/>
      <c r="AB499" s="23"/>
      <c r="AC499" s="23"/>
      <c r="AG499" s="23"/>
    </row>
    <row r="500" spans="1:33" s="32" customFormat="1" x14ac:dyDescent="0.3">
      <c r="A500" s="31"/>
      <c r="G500" s="23"/>
      <c r="H500" s="23"/>
      <c r="I500" s="23"/>
      <c r="J500" s="23"/>
      <c r="K500" s="23"/>
      <c r="L500" s="23"/>
      <c r="AA500" s="288"/>
      <c r="AB500" s="23"/>
      <c r="AC500" s="23"/>
      <c r="AG500" s="23"/>
    </row>
    <row r="501" spans="1:33" s="32" customFormat="1" x14ac:dyDescent="0.3">
      <c r="A501" s="31"/>
      <c r="G501" s="23"/>
      <c r="H501" s="23"/>
      <c r="I501" s="23"/>
      <c r="J501" s="23"/>
      <c r="K501" s="23"/>
      <c r="L501" s="23"/>
      <c r="AA501" s="288"/>
      <c r="AB501" s="23"/>
      <c r="AC501" s="23"/>
      <c r="AG501" s="23"/>
    </row>
    <row r="502" spans="1:33" s="32" customFormat="1" x14ac:dyDescent="0.3">
      <c r="A502" s="31"/>
      <c r="G502" s="23"/>
      <c r="H502" s="23"/>
      <c r="I502" s="23"/>
      <c r="J502" s="23"/>
      <c r="K502" s="23"/>
      <c r="L502" s="23"/>
      <c r="AA502" s="288"/>
      <c r="AB502" s="23"/>
      <c r="AC502" s="23"/>
      <c r="AG502" s="23"/>
    </row>
    <row r="503" spans="1:33" s="32" customFormat="1" x14ac:dyDescent="0.3">
      <c r="A503" s="31"/>
      <c r="G503" s="23"/>
      <c r="H503" s="23"/>
      <c r="I503" s="23"/>
      <c r="J503" s="23"/>
      <c r="K503" s="23"/>
      <c r="L503" s="23"/>
      <c r="AA503" s="288"/>
      <c r="AB503" s="23"/>
      <c r="AC503" s="23"/>
      <c r="AG503" s="23"/>
    </row>
    <row r="504" spans="1:33" s="32" customFormat="1" x14ac:dyDescent="0.3">
      <c r="A504" s="31"/>
      <c r="G504" s="23"/>
      <c r="H504" s="23"/>
      <c r="I504" s="23"/>
      <c r="J504" s="23"/>
      <c r="K504" s="23"/>
      <c r="L504" s="23"/>
      <c r="AA504" s="288"/>
      <c r="AB504" s="23"/>
      <c r="AC504" s="23"/>
      <c r="AG504" s="23"/>
    </row>
    <row r="505" spans="1:33" s="32" customFormat="1" x14ac:dyDescent="0.3">
      <c r="A505" s="31"/>
      <c r="G505" s="23"/>
      <c r="H505" s="23"/>
      <c r="I505" s="23"/>
      <c r="J505" s="23"/>
      <c r="K505" s="23"/>
      <c r="L505" s="23"/>
      <c r="AA505" s="288"/>
      <c r="AB505" s="23"/>
      <c r="AC505" s="23"/>
      <c r="AG505" s="23"/>
    </row>
    <row r="506" spans="1:33" s="32" customFormat="1" x14ac:dyDescent="0.3">
      <c r="A506" s="31"/>
      <c r="G506" s="23"/>
      <c r="H506" s="23"/>
      <c r="I506" s="23"/>
      <c r="J506" s="23"/>
      <c r="K506" s="23"/>
      <c r="L506" s="23"/>
      <c r="AA506" s="288"/>
      <c r="AB506" s="23"/>
      <c r="AC506" s="23"/>
      <c r="AG506" s="23"/>
    </row>
    <row r="507" spans="1:33" s="32" customFormat="1" x14ac:dyDescent="0.3">
      <c r="A507" s="31"/>
      <c r="G507" s="23"/>
      <c r="H507" s="23"/>
      <c r="I507" s="23"/>
      <c r="J507" s="23"/>
      <c r="K507" s="23"/>
      <c r="L507" s="23"/>
      <c r="AA507" s="288"/>
      <c r="AB507" s="23"/>
      <c r="AC507" s="23"/>
      <c r="AG507" s="23"/>
    </row>
    <row r="508" spans="1:33" s="32" customFormat="1" x14ac:dyDescent="0.3">
      <c r="A508" s="31"/>
      <c r="G508" s="23"/>
      <c r="H508" s="23"/>
      <c r="I508" s="23"/>
      <c r="J508" s="23"/>
      <c r="K508" s="23"/>
      <c r="L508" s="23"/>
      <c r="AA508" s="288"/>
      <c r="AB508" s="23"/>
      <c r="AC508" s="23"/>
      <c r="AG508" s="23"/>
    </row>
    <row r="509" spans="1:33" s="32" customFormat="1" x14ac:dyDescent="0.3">
      <c r="A509" s="31"/>
      <c r="G509" s="23"/>
      <c r="H509" s="23"/>
      <c r="I509" s="23"/>
      <c r="J509" s="23"/>
      <c r="K509" s="23"/>
      <c r="L509" s="23"/>
      <c r="AA509" s="288"/>
      <c r="AB509" s="23"/>
      <c r="AC509" s="23"/>
      <c r="AG509" s="23"/>
    </row>
    <row r="510" spans="1:33" s="32" customFormat="1" x14ac:dyDescent="0.3">
      <c r="A510" s="31"/>
      <c r="G510" s="23"/>
      <c r="H510" s="23"/>
      <c r="I510" s="23"/>
      <c r="J510" s="23"/>
      <c r="K510" s="23"/>
      <c r="L510" s="23"/>
      <c r="AA510" s="288"/>
      <c r="AB510" s="23"/>
      <c r="AC510" s="23"/>
      <c r="AG510" s="23"/>
    </row>
    <row r="511" spans="1:33" s="32" customFormat="1" x14ac:dyDescent="0.3">
      <c r="A511" s="31"/>
      <c r="G511" s="23"/>
      <c r="H511" s="23"/>
      <c r="I511" s="23"/>
      <c r="J511" s="23"/>
      <c r="K511" s="23"/>
      <c r="L511" s="23"/>
      <c r="AA511" s="288"/>
      <c r="AB511" s="23"/>
      <c r="AC511" s="23"/>
      <c r="AG511" s="23"/>
    </row>
    <row r="512" spans="1:33" s="32" customFormat="1" x14ac:dyDescent="0.3">
      <c r="A512" s="31"/>
      <c r="G512" s="23"/>
      <c r="H512" s="23"/>
      <c r="I512" s="23"/>
      <c r="J512" s="23"/>
      <c r="K512" s="23"/>
      <c r="L512" s="23"/>
      <c r="AA512" s="288"/>
      <c r="AB512" s="23"/>
      <c r="AC512" s="23"/>
      <c r="AG512" s="23"/>
    </row>
    <row r="513" spans="1:33" s="32" customFormat="1" x14ac:dyDescent="0.3">
      <c r="A513" s="31"/>
      <c r="G513" s="23"/>
      <c r="H513" s="23"/>
      <c r="I513" s="23"/>
      <c r="J513" s="23"/>
      <c r="K513" s="23"/>
      <c r="L513" s="23"/>
      <c r="AA513" s="288"/>
      <c r="AB513" s="23"/>
      <c r="AC513" s="23"/>
      <c r="AG513" s="23"/>
    </row>
    <row r="514" spans="1:33" s="32" customFormat="1" x14ac:dyDescent="0.3">
      <c r="A514" s="31"/>
      <c r="G514" s="23"/>
      <c r="H514" s="23"/>
      <c r="I514" s="23"/>
      <c r="J514" s="23"/>
      <c r="K514" s="23"/>
      <c r="L514" s="23"/>
      <c r="AA514" s="288"/>
      <c r="AB514" s="23"/>
      <c r="AC514" s="23"/>
      <c r="AG514" s="23"/>
    </row>
    <row r="515" spans="1:33" s="32" customFormat="1" x14ac:dyDescent="0.3">
      <c r="A515" s="31"/>
      <c r="G515" s="23"/>
      <c r="H515" s="23"/>
      <c r="I515" s="23"/>
      <c r="J515" s="23"/>
      <c r="K515" s="23"/>
      <c r="L515" s="23"/>
      <c r="AA515" s="288"/>
      <c r="AB515" s="23"/>
      <c r="AC515" s="23"/>
      <c r="AG515" s="23"/>
    </row>
    <row r="516" spans="1:33" s="32" customFormat="1" x14ac:dyDescent="0.3">
      <c r="A516" s="31"/>
      <c r="G516" s="23"/>
      <c r="H516" s="23"/>
      <c r="I516" s="23"/>
      <c r="J516" s="23"/>
      <c r="K516" s="23"/>
      <c r="L516" s="23"/>
      <c r="AA516" s="288"/>
      <c r="AB516" s="23"/>
      <c r="AC516" s="23"/>
      <c r="AG516" s="23"/>
    </row>
    <row r="517" spans="1:33" s="32" customFormat="1" x14ac:dyDescent="0.3">
      <c r="A517" s="31"/>
      <c r="G517" s="23"/>
      <c r="H517" s="23"/>
      <c r="I517" s="23"/>
      <c r="J517" s="23"/>
      <c r="K517" s="23"/>
      <c r="L517" s="23"/>
      <c r="AA517" s="288"/>
      <c r="AB517" s="23"/>
      <c r="AC517" s="23"/>
      <c r="AG517" s="23"/>
    </row>
    <row r="518" spans="1:33" s="32" customFormat="1" x14ac:dyDescent="0.3">
      <c r="A518" s="31"/>
      <c r="G518" s="23"/>
      <c r="H518" s="23"/>
      <c r="I518" s="23"/>
      <c r="J518" s="23"/>
      <c r="K518" s="23"/>
      <c r="L518" s="23"/>
      <c r="AA518" s="288"/>
      <c r="AB518" s="23"/>
      <c r="AC518" s="23"/>
      <c r="AG518" s="23"/>
    </row>
    <row r="519" spans="1:33" s="32" customFormat="1" x14ac:dyDescent="0.3">
      <c r="A519" s="31"/>
      <c r="G519" s="23"/>
      <c r="H519" s="23"/>
      <c r="I519" s="23"/>
      <c r="J519" s="23"/>
      <c r="K519" s="23"/>
      <c r="L519" s="23"/>
      <c r="AA519" s="288"/>
      <c r="AB519" s="23"/>
      <c r="AC519" s="23"/>
      <c r="AG519" s="23"/>
    </row>
    <row r="520" spans="1:33" s="32" customFormat="1" x14ac:dyDescent="0.3">
      <c r="A520" s="31"/>
      <c r="G520" s="23"/>
      <c r="H520" s="23"/>
      <c r="I520" s="23"/>
      <c r="J520" s="23"/>
      <c r="K520" s="23"/>
      <c r="L520" s="23"/>
      <c r="AA520" s="288"/>
      <c r="AB520" s="23"/>
      <c r="AC520" s="23"/>
      <c r="AG520" s="23"/>
    </row>
    <row r="521" spans="1:33" s="32" customFormat="1" x14ac:dyDescent="0.3">
      <c r="A521" s="31"/>
      <c r="G521" s="23"/>
      <c r="H521" s="23"/>
      <c r="I521" s="23"/>
      <c r="J521" s="23"/>
      <c r="K521" s="23"/>
      <c r="L521" s="23"/>
      <c r="AA521" s="288"/>
      <c r="AB521" s="23"/>
      <c r="AC521" s="23"/>
      <c r="AG521" s="23"/>
    </row>
    <row r="522" spans="1:33" s="32" customFormat="1" x14ac:dyDescent="0.3">
      <c r="A522" s="31"/>
      <c r="G522" s="23"/>
      <c r="H522" s="23"/>
      <c r="I522" s="23"/>
      <c r="J522" s="23"/>
      <c r="K522" s="23"/>
      <c r="L522" s="23"/>
      <c r="AA522" s="288"/>
      <c r="AB522" s="23"/>
      <c r="AC522" s="23"/>
      <c r="AG522" s="23"/>
    </row>
    <row r="523" spans="1:33" s="32" customFormat="1" x14ac:dyDescent="0.3">
      <c r="A523" s="31"/>
      <c r="G523" s="23"/>
      <c r="H523" s="23"/>
      <c r="I523" s="23"/>
      <c r="J523" s="23"/>
      <c r="K523" s="23"/>
      <c r="L523" s="23"/>
      <c r="AA523" s="288"/>
      <c r="AB523" s="23"/>
      <c r="AC523" s="23"/>
      <c r="AG523" s="23"/>
    </row>
    <row r="524" spans="1:33" s="32" customFormat="1" x14ac:dyDescent="0.3">
      <c r="A524" s="31"/>
      <c r="G524" s="23"/>
      <c r="H524" s="23"/>
      <c r="I524" s="23"/>
      <c r="J524" s="23"/>
      <c r="K524" s="23"/>
      <c r="L524" s="23"/>
      <c r="AA524" s="288"/>
      <c r="AB524" s="23"/>
      <c r="AC524" s="23"/>
      <c r="AG524" s="23"/>
    </row>
    <row r="525" spans="1:33" s="32" customFormat="1" x14ac:dyDescent="0.3">
      <c r="A525" s="31"/>
      <c r="G525" s="23"/>
      <c r="H525" s="23"/>
      <c r="I525" s="23"/>
      <c r="J525" s="23"/>
      <c r="K525" s="23"/>
      <c r="L525" s="23"/>
      <c r="AA525" s="288"/>
      <c r="AB525" s="23"/>
      <c r="AC525" s="23"/>
      <c r="AG525" s="23"/>
    </row>
    <row r="526" spans="1:33" s="32" customFormat="1" x14ac:dyDescent="0.3">
      <c r="A526" s="31"/>
      <c r="G526" s="23"/>
      <c r="H526" s="23"/>
      <c r="I526" s="23"/>
      <c r="J526" s="23"/>
      <c r="K526" s="23"/>
      <c r="L526" s="23"/>
      <c r="AA526" s="288"/>
      <c r="AB526" s="23"/>
      <c r="AC526" s="23"/>
      <c r="AG526" s="23"/>
    </row>
    <row r="527" spans="1:33" s="32" customFormat="1" x14ac:dyDescent="0.3">
      <c r="A527" s="31"/>
      <c r="G527" s="23"/>
      <c r="H527" s="23"/>
      <c r="I527" s="23"/>
      <c r="J527" s="23"/>
      <c r="K527" s="23"/>
      <c r="L527" s="23"/>
      <c r="AA527" s="288"/>
      <c r="AB527" s="23"/>
      <c r="AC527" s="23"/>
      <c r="AG527" s="23"/>
    </row>
    <row r="528" spans="1:33" s="32" customFormat="1" x14ac:dyDescent="0.3">
      <c r="A528" s="31"/>
      <c r="G528" s="23"/>
      <c r="H528" s="23"/>
      <c r="I528" s="23"/>
      <c r="J528" s="23"/>
      <c r="K528" s="23"/>
      <c r="L528" s="23"/>
      <c r="AA528" s="288"/>
      <c r="AB528" s="23"/>
      <c r="AC528" s="23"/>
      <c r="AG528" s="23"/>
    </row>
    <row r="529" spans="1:33" s="32" customFormat="1" x14ac:dyDescent="0.3">
      <c r="A529" s="31"/>
      <c r="G529" s="23"/>
      <c r="H529" s="23"/>
      <c r="I529" s="23"/>
      <c r="J529" s="23"/>
      <c r="K529" s="23"/>
      <c r="L529" s="23"/>
      <c r="AA529" s="288"/>
      <c r="AB529" s="23"/>
      <c r="AC529" s="23"/>
      <c r="AG529" s="23"/>
    </row>
    <row r="530" spans="1:33" s="32" customFormat="1" x14ac:dyDescent="0.3">
      <c r="A530" s="31"/>
      <c r="G530" s="23"/>
      <c r="H530" s="23"/>
      <c r="I530" s="23"/>
      <c r="J530" s="23"/>
      <c r="K530" s="23"/>
      <c r="L530" s="23"/>
      <c r="AA530" s="288"/>
      <c r="AB530" s="23"/>
      <c r="AC530" s="23"/>
      <c r="AG530" s="23"/>
    </row>
    <row r="531" spans="1:33" s="32" customFormat="1" x14ac:dyDescent="0.3">
      <c r="A531" s="31"/>
      <c r="G531" s="23"/>
      <c r="H531" s="23"/>
      <c r="I531" s="23"/>
      <c r="J531" s="23"/>
      <c r="K531" s="23"/>
      <c r="L531" s="23"/>
      <c r="AA531" s="288"/>
      <c r="AB531" s="23"/>
      <c r="AC531" s="23"/>
      <c r="AG531" s="23"/>
    </row>
    <row r="532" spans="1:33" s="32" customFormat="1" x14ac:dyDescent="0.3">
      <c r="A532" s="31"/>
      <c r="G532" s="23"/>
      <c r="H532" s="23"/>
      <c r="I532" s="23"/>
      <c r="J532" s="23"/>
      <c r="K532" s="23"/>
      <c r="L532" s="23"/>
      <c r="AA532" s="288"/>
      <c r="AB532" s="23"/>
      <c r="AC532" s="23"/>
      <c r="AG532" s="23"/>
    </row>
    <row r="533" spans="1:33" s="32" customFormat="1" x14ac:dyDescent="0.3">
      <c r="A533" s="31"/>
      <c r="G533" s="23"/>
      <c r="H533" s="23"/>
      <c r="I533" s="23"/>
      <c r="J533" s="23"/>
      <c r="K533" s="23"/>
      <c r="L533" s="23"/>
      <c r="AA533" s="288"/>
      <c r="AB533" s="23"/>
      <c r="AC533" s="23"/>
      <c r="AG533" s="23"/>
    </row>
    <row r="534" spans="1:33" s="32" customFormat="1" x14ac:dyDescent="0.3">
      <c r="A534" s="31"/>
      <c r="G534" s="23"/>
      <c r="H534" s="23"/>
      <c r="I534" s="23"/>
      <c r="J534" s="23"/>
      <c r="K534" s="23"/>
      <c r="L534" s="23"/>
      <c r="AA534" s="288"/>
      <c r="AB534" s="23"/>
      <c r="AC534" s="23"/>
      <c r="AG534" s="23"/>
    </row>
    <row r="535" spans="1:33" s="32" customFormat="1" x14ac:dyDescent="0.3">
      <c r="A535" s="31"/>
      <c r="G535" s="23"/>
      <c r="H535" s="23"/>
      <c r="I535" s="23"/>
      <c r="J535" s="23"/>
      <c r="K535" s="23"/>
      <c r="L535" s="23"/>
      <c r="AA535" s="288"/>
      <c r="AB535" s="23"/>
      <c r="AC535" s="23"/>
      <c r="AG535" s="23"/>
    </row>
    <row r="536" spans="1:33" s="32" customFormat="1" x14ac:dyDescent="0.3">
      <c r="A536" s="31"/>
      <c r="G536" s="23"/>
      <c r="H536" s="23"/>
      <c r="I536" s="23"/>
      <c r="J536" s="23"/>
      <c r="K536" s="23"/>
      <c r="L536" s="23"/>
      <c r="AA536" s="288"/>
      <c r="AB536" s="23"/>
      <c r="AC536" s="23"/>
      <c r="AG536" s="23"/>
    </row>
    <row r="537" spans="1:33" s="32" customFormat="1" x14ac:dyDescent="0.3">
      <c r="A537" s="31"/>
      <c r="G537" s="23"/>
      <c r="H537" s="23"/>
      <c r="I537" s="23"/>
      <c r="J537" s="23"/>
      <c r="K537" s="23"/>
      <c r="L537" s="23"/>
      <c r="AA537" s="288"/>
      <c r="AB537" s="23"/>
      <c r="AC537" s="23"/>
      <c r="AG537" s="23"/>
    </row>
    <row r="538" spans="1:33" s="32" customFormat="1" x14ac:dyDescent="0.3">
      <c r="A538" s="31"/>
      <c r="G538" s="23"/>
      <c r="H538" s="23"/>
      <c r="I538" s="23"/>
      <c r="J538" s="23"/>
      <c r="K538" s="23"/>
      <c r="L538" s="23"/>
      <c r="AA538" s="288"/>
      <c r="AB538" s="23"/>
      <c r="AC538" s="23"/>
      <c r="AG538" s="23"/>
    </row>
    <row r="539" spans="1:33" s="32" customFormat="1" x14ac:dyDescent="0.3">
      <c r="A539" s="31"/>
      <c r="G539" s="23"/>
      <c r="H539" s="23"/>
      <c r="I539" s="23"/>
      <c r="J539" s="23"/>
      <c r="K539" s="23"/>
      <c r="L539" s="23"/>
      <c r="AA539" s="288"/>
      <c r="AB539" s="23"/>
      <c r="AC539" s="23"/>
      <c r="AG539" s="23"/>
    </row>
    <row r="540" spans="1:33" s="32" customFormat="1" x14ac:dyDescent="0.3">
      <c r="A540" s="31"/>
      <c r="G540" s="23"/>
      <c r="H540" s="23"/>
      <c r="I540" s="23"/>
      <c r="J540" s="23"/>
      <c r="K540" s="23"/>
      <c r="L540" s="23"/>
      <c r="AA540" s="288"/>
      <c r="AB540" s="23"/>
      <c r="AC540" s="23"/>
      <c r="AG540" s="23"/>
    </row>
    <row r="541" spans="1:33" s="32" customFormat="1" x14ac:dyDescent="0.3">
      <c r="A541" s="31"/>
      <c r="G541" s="23"/>
      <c r="H541" s="23"/>
      <c r="I541" s="23"/>
      <c r="J541" s="23"/>
      <c r="K541" s="23"/>
      <c r="L541" s="23"/>
      <c r="AA541" s="288"/>
      <c r="AB541" s="23"/>
      <c r="AC541" s="23"/>
      <c r="AG541" s="23"/>
    </row>
    <row r="542" spans="1:33" s="32" customFormat="1" x14ac:dyDescent="0.3">
      <c r="A542" s="31"/>
      <c r="G542" s="23"/>
      <c r="H542" s="23"/>
      <c r="I542" s="23"/>
      <c r="J542" s="23"/>
      <c r="K542" s="23"/>
      <c r="L542" s="23"/>
      <c r="AA542" s="288"/>
      <c r="AB542" s="23"/>
      <c r="AC542" s="23"/>
      <c r="AG542" s="23"/>
    </row>
    <row r="543" spans="1:33" s="32" customFormat="1" x14ac:dyDescent="0.3">
      <c r="A543" s="31"/>
      <c r="G543" s="23"/>
      <c r="H543" s="23"/>
      <c r="I543" s="23"/>
      <c r="J543" s="23"/>
      <c r="K543" s="23"/>
      <c r="L543" s="23"/>
      <c r="AA543" s="288"/>
      <c r="AB543" s="23"/>
      <c r="AC543" s="23"/>
      <c r="AG543" s="23"/>
    </row>
    <row r="544" spans="1:33" s="32" customFormat="1" x14ac:dyDescent="0.3">
      <c r="A544" s="31"/>
      <c r="G544" s="23"/>
      <c r="H544" s="23"/>
      <c r="I544" s="23"/>
      <c r="J544" s="23"/>
      <c r="K544" s="23"/>
      <c r="L544" s="23"/>
      <c r="AA544" s="288"/>
      <c r="AB544" s="23"/>
      <c r="AC544" s="23"/>
      <c r="AG544" s="23"/>
    </row>
    <row r="545" spans="1:33" s="32" customFormat="1" x14ac:dyDescent="0.3">
      <c r="A545" s="31"/>
      <c r="G545" s="23"/>
      <c r="H545" s="23"/>
      <c r="I545" s="23"/>
      <c r="J545" s="23"/>
      <c r="K545" s="23"/>
      <c r="L545" s="23"/>
      <c r="AA545" s="288"/>
      <c r="AB545" s="23"/>
      <c r="AC545" s="23"/>
      <c r="AG545" s="23"/>
    </row>
    <row r="546" spans="1:33" s="32" customFormat="1" x14ac:dyDescent="0.3">
      <c r="A546" s="31"/>
      <c r="G546" s="23"/>
      <c r="H546" s="23"/>
      <c r="I546" s="23"/>
      <c r="J546" s="23"/>
      <c r="K546" s="23"/>
      <c r="L546" s="23"/>
      <c r="AA546" s="288"/>
      <c r="AB546" s="23"/>
      <c r="AC546" s="23"/>
      <c r="AG546" s="23"/>
    </row>
    <row r="547" spans="1:33" s="32" customFormat="1" x14ac:dyDescent="0.3">
      <c r="A547" s="31"/>
      <c r="G547" s="23"/>
      <c r="H547" s="23"/>
      <c r="I547" s="23"/>
      <c r="J547" s="23"/>
      <c r="K547" s="23"/>
      <c r="L547" s="23"/>
      <c r="AA547" s="288"/>
      <c r="AB547" s="23"/>
      <c r="AC547" s="23"/>
      <c r="AG547" s="23"/>
    </row>
    <row r="548" spans="1:33" s="32" customFormat="1" x14ac:dyDescent="0.3">
      <c r="A548" s="31"/>
      <c r="G548" s="23"/>
      <c r="H548" s="23"/>
      <c r="I548" s="23"/>
      <c r="J548" s="23"/>
      <c r="K548" s="23"/>
      <c r="L548" s="23"/>
      <c r="AA548" s="288"/>
      <c r="AB548" s="23"/>
      <c r="AC548" s="23"/>
      <c r="AG548" s="23"/>
    </row>
    <row r="549" spans="1:33" s="32" customFormat="1" x14ac:dyDescent="0.3">
      <c r="A549" s="31"/>
      <c r="G549" s="23"/>
      <c r="H549" s="23"/>
      <c r="I549" s="23"/>
      <c r="J549" s="23"/>
      <c r="K549" s="23"/>
      <c r="L549" s="23"/>
      <c r="AA549" s="288"/>
      <c r="AB549" s="23"/>
      <c r="AC549" s="23"/>
      <c r="AG549" s="23"/>
    </row>
    <row r="550" spans="1:33" s="32" customFormat="1" x14ac:dyDescent="0.3">
      <c r="A550" s="31"/>
      <c r="G550" s="23"/>
      <c r="H550" s="23"/>
      <c r="I550" s="23"/>
      <c r="J550" s="23"/>
      <c r="K550" s="23"/>
      <c r="L550" s="23"/>
      <c r="AA550" s="288"/>
      <c r="AB550" s="23"/>
      <c r="AC550" s="23"/>
      <c r="AG550" s="23"/>
    </row>
    <row r="551" spans="1:33" s="32" customFormat="1" x14ac:dyDescent="0.3">
      <c r="A551" s="31"/>
      <c r="G551" s="23"/>
      <c r="H551" s="23"/>
      <c r="I551" s="23"/>
      <c r="J551" s="23"/>
      <c r="K551" s="23"/>
      <c r="L551" s="23"/>
      <c r="AA551" s="288"/>
      <c r="AB551" s="23"/>
      <c r="AC551" s="23"/>
      <c r="AG551" s="23"/>
    </row>
    <row r="552" spans="1:33" s="32" customFormat="1" x14ac:dyDescent="0.3">
      <c r="A552" s="31"/>
      <c r="G552" s="23"/>
      <c r="H552" s="23"/>
      <c r="I552" s="23"/>
      <c r="J552" s="23"/>
      <c r="K552" s="23"/>
      <c r="L552" s="23"/>
      <c r="AA552" s="288"/>
      <c r="AB552" s="23"/>
      <c r="AC552" s="23"/>
      <c r="AG552" s="23"/>
    </row>
    <row r="553" spans="1:33" s="32" customFormat="1" x14ac:dyDescent="0.3">
      <c r="A553" s="31"/>
      <c r="G553" s="23"/>
      <c r="H553" s="23"/>
      <c r="I553" s="23"/>
      <c r="J553" s="23"/>
      <c r="K553" s="23"/>
      <c r="L553" s="23"/>
      <c r="AA553" s="288"/>
      <c r="AB553" s="23"/>
      <c r="AC553" s="23"/>
      <c r="AG553" s="23"/>
    </row>
    <row r="554" spans="1:33" s="32" customFormat="1" x14ac:dyDescent="0.3">
      <c r="A554" s="31"/>
      <c r="G554" s="23"/>
      <c r="H554" s="23"/>
      <c r="I554" s="23"/>
      <c r="J554" s="23"/>
      <c r="K554" s="23"/>
      <c r="L554" s="23"/>
      <c r="AA554" s="288"/>
      <c r="AB554" s="23"/>
      <c r="AC554" s="23"/>
      <c r="AG554" s="23"/>
    </row>
    <row r="555" spans="1:33" s="32" customFormat="1" x14ac:dyDescent="0.3">
      <c r="A555" s="31"/>
      <c r="G555" s="23"/>
      <c r="H555" s="23"/>
      <c r="I555" s="23"/>
      <c r="J555" s="23"/>
      <c r="K555" s="23"/>
      <c r="L555" s="23"/>
      <c r="AA555" s="288"/>
      <c r="AB555" s="23"/>
      <c r="AC555" s="23"/>
      <c r="AG555" s="23"/>
    </row>
    <row r="556" spans="1:33" s="32" customFormat="1" x14ac:dyDescent="0.3">
      <c r="A556" s="31"/>
      <c r="G556" s="23"/>
      <c r="H556" s="23"/>
      <c r="I556" s="23"/>
      <c r="J556" s="23"/>
      <c r="K556" s="23"/>
      <c r="L556" s="23"/>
      <c r="AA556" s="288"/>
      <c r="AB556" s="23"/>
      <c r="AC556" s="23"/>
      <c r="AG556" s="23"/>
    </row>
    <row r="557" spans="1:33" s="32" customFormat="1" x14ac:dyDescent="0.3">
      <c r="A557" s="31"/>
      <c r="G557" s="23"/>
      <c r="H557" s="23"/>
      <c r="I557" s="23"/>
      <c r="J557" s="23"/>
      <c r="K557" s="23"/>
      <c r="L557" s="23"/>
      <c r="AA557" s="288"/>
      <c r="AB557" s="23"/>
      <c r="AC557" s="23"/>
      <c r="AG557" s="23"/>
    </row>
    <row r="558" spans="1:33" s="32" customFormat="1" x14ac:dyDescent="0.3">
      <c r="A558" s="31"/>
      <c r="G558" s="23"/>
      <c r="H558" s="23"/>
      <c r="I558" s="23"/>
      <c r="J558" s="23"/>
      <c r="K558" s="23"/>
      <c r="L558" s="23"/>
      <c r="AA558" s="288"/>
      <c r="AB558" s="23"/>
      <c r="AC558" s="23"/>
      <c r="AG558" s="23"/>
    </row>
    <row r="559" spans="1:33" s="32" customFormat="1" x14ac:dyDescent="0.3">
      <c r="A559" s="31"/>
      <c r="G559" s="23"/>
      <c r="H559" s="23"/>
      <c r="I559" s="23"/>
      <c r="J559" s="23"/>
      <c r="K559" s="23"/>
      <c r="L559" s="23"/>
      <c r="AA559" s="288"/>
      <c r="AB559" s="23"/>
      <c r="AC559" s="23"/>
      <c r="AG559" s="23"/>
    </row>
    <row r="560" spans="1:33" s="32" customFormat="1" x14ac:dyDescent="0.3">
      <c r="A560" s="31"/>
      <c r="G560" s="23"/>
      <c r="H560" s="23"/>
      <c r="I560" s="23"/>
      <c r="J560" s="23"/>
      <c r="K560" s="23"/>
      <c r="L560" s="23"/>
      <c r="AA560" s="288"/>
      <c r="AB560" s="23"/>
      <c r="AC560" s="23"/>
      <c r="AG560" s="23"/>
    </row>
    <row r="561" spans="1:33" s="32" customFormat="1" x14ac:dyDescent="0.3">
      <c r="A561" s="31"/>
      <c r="G561" s="23"/>
      <c r="H561" s="23"/>
      <c r="I561" s="23"/>
      <c r="J561" s="23"/>
      <c r="K561" s="23"/>
      <c r="L561" s="23"/>
      <c r="AA561" s="288"/>
      <c r="AB561" s="23"/>
      <c r="AC561" s="23"/>
      <c r="AG561" s="23"/>
    </row>
    <row r="562" spans="1:33" s="32" customFormat="1" x14ac:dyDescent="0.3">
      <c r="A562" s="31"/>
      <c r="G562" s="23"/>
      <c r="H562" s="23"/>
      <c r="I562" s="23"/>
      <c r="J562" s="23"/>
      <c r="K562" s="23"/>
      <c r="L562" s="23"/>
      <c r="AA562" s="288"/>
      <c r="AB562" s="23"/>
      <c r="AC562" s="23"/>
      <c r="AG562" s="23"/>
    </row>
    <row r="563" spans="1:33" s="32" customFormat="1" x14ac:dyDescent="0.3">
      <c r="A563" s="31"/>
      <c r="G563" s="23"/>
      <c r="H563" s="23"/>
      <c r="I563" s="23"/>
      <c r="J563" s="23"/>
      <c r="K563" s="23"/>
      <c r="L563" s="23"/>
      <c r="AA563" s="288"/>
      <c r="AB563" s="23"/>
      <c r="AC563" s="23"/>
      <c r="AG563" s="23"/>
    </row>
    <row r="564" spans="1:33" s="32" customFormat="1" x14ac:dyDescent="0.3">
      <c r="A564" s="31"/>
      <c r="G564" s="23"/>
      <c r="H564" s="23"/>
      <c r="I564" s="23"/>
      <c r="J564" s="23"/>
      <c r="K564" s="23"/>
      <c r="L564" s="23"/>
      <c r="AA564" s="288"/>
      <c r="AB564" s="23"/>
      <c r="AC564" s="23"/>
      <c r="AG564" s="23"/>
    </row>
    <row r="565" spans="1:33" s="32" customFormat="1" x14ac:dyDescent="0.3">
      <c r="A565" s="31"/>
      <c r="G565" s="23"/>
      <c r="H565" s="23"/>
      <c r="I565" s="23"/>
      <c r="J565" s="23"/>
      <c r="K565" s="23"/>
      <c r="L565" s="23"/>
      <c r="AA565" s="288"/>
      <c r="AB565" s="23"/>
      <c r="AC565" s="23"/>
      <c r="AG565" s="23"/>
    </row>
    <row r="566" spans="1:33" s="32" customFormat="1" x14ac:dyDescent="0.3">
      <c r="A566" s="31"/>
      <c r="G566" s="23"/>
      <c r="H566" s="23"/>
      <c r="I566" s="23"/>
      <c r="J566" s="23"/>
      <c r="K566" s="23"/>
      <c r="L566" s="23"/>
      <c r="AA566" s="288"/>
      <c r="AB566" s="23"/>
      <c r="AC566" s="23"/>
      <c r="AG566" s="23"/>
    </row>
    <row r="567" spans="1:33" s="32" customFormat="1" x14ac:dyDescent="0.3">
      <c r="A567" s="31"/>
      <c r="G567" s="23"/>
      <c r="H567" s="23"/>
      <c r="I567" s="23"/>
      <c r="J567" s="23"/>
      <c r="K567" s="23"/>
      <c r="L567" s="23"/>
      <c r="AA567" s="288"/>
      <c r="AB567" s="23"/>
      <c r="AC567" s="23"/>
      <c r="AG567" s="23"/>
    </row>
    <row r="568" spans="1:33" s="32" customFormat="1" x14ac:dyDescent="0.3">
      <c r="A568" s="31"/>
      <c r="G568" s="23"/>
      <c r="H568" s="23"/>
      <c r="I568" s="23"/>
      <c r="J568" s="23"/>
      <c r="K568" s="23"/>
      <c r="L568" s="23"/>
      <c r="AA568" s="288"/>
      <c r="AB568" s="23"/>
      <c r="AC568" s="23"/>
      <c r="AG568" s="23"/>
    </row>
    <row r="569" spans="1:33" s="32" customFormat="1" x14ac:dyDescent="0.3">
      <c r="A569" s="31"/>
      <c r="G569" s="23"/>
      <c r="H569" s="23"/>
      <c r="I569" s="23"/>
      <c r="J569" s="23"/>
      <c r="K569" s="23"/>
      <c r="L569" s="23"/>
      <c r="AA569" s="288"/>
      <c r="AB569" s="23"/>
      <c r="AC569" s="23"/>
      <c r="AG569" s="23"/>
    </row>
    <row r="570" spans="1:33" s="32" customFormat="1" x14ac:dyDescent="0.3">
      <c r="A570" s="31"/>
      <c r="G570" s="23"/>
      <c r="H570" s="23"/>
      <c r="I570" s="23"/>
      <c r="J570" s="23"/>
      <c r="K570" s="23"/>
      <c r="L570" s="23"/>
      <c r="AA570" s="288"/>
      <c r="AB570" s="23"/>
      <c r="AC570" s="23"/>
      <c r="AG570" s="23"/>
    </row>
    <row r="571" spans="1:33" s="32" customFormat="1" x14ac:dyDescent="0.3">
      <c r="A571" s="31"/>
      <c r="G571" s="23"/>
      <c r="H571" s="23"/>
      <c r="I571" s="23"/>
      <c r="J571" s="23"/>
      <c r="K571" s="23"/>
      <c r="L571" s="23"/>
      <c r="AA571" s="288"/>
      <c r="AB571" s="23"/>
      <c r="AC571" s="23"/>
      <c r="AG571" s="23"/>
    </row>
    <row r="572" spans="1:33" s="32" customFormat="1" x14ac:dyDescent="0.3">
      <c r="A572" s="31"/>
      <c r="G572" s="23"/>
      <c r="H572" s="23"/>
      <c r="I572" s="23"/>
      <c r="J572" s="23"/>
      <c r="K572" s="23"/>
      <c r="L572" s="23"/>
      <c r="AA572" s="288"/>
      <c r="AB572" s="23"/>
      <c r="AC572" s="23"/>
      <c r="AG572" s="23"/>
    </row>
    <row r="573" spans="1:33" s="32" customFormat="1" x14ac:dyDescent="0.3">
      <c r="A573" s="31"/>
      <c r="G573" s="23"/>
      <c r="H573" s="23"/>
      <c r="I573" s="23"/>
      <c r="J573" s="23"/>
      <c r="K573" s="23"/>
      <c r="L573" s="23"/>
      <c r="AA573" s="288"/>
      <c r="AB573" s="23"/>
      <c r="AC573" s="23"/>
      <c r="AG573" s="23"/>
    </row>
    <row r="574" spans="1:33" s="32" customFormat="1" x14ac:dyDescent="0.3">
      <c r="A574" s="31"/>
      <c r="G574" s="23"/>
      <c r="H574" s="23"/>
      <c r="I574" s="23"/>
      <c r="J574" s="23"/>
      <c r="K574" s="23"/>
      <c r="L574" s="23"/>
      <c r="AA574" s="288"/>
      <c r="AB574" s="23"/>
      <c r="AC574" s="23"/>
      <c r="AG574" s="23"/>
    </row>
    <row r="575" spans="1:33" s="32" customFormat="1" x14ac:dyDescent="0.3">
      <c r="A575" s="31"/>
      <c r="G575" s="23"/>
      <c r="H575" s="23"/>
      <c r="I575" s="23"/>
      <c r="J575" s="23"/>
      <c r="K575" s="23"/>
      <c r="L575" s="23"/>
      <c r="AA575" s="288"/>
      <c r="AB575" s="23"/>
      <c r="AC575" s="23"/>
      <c r="AG575" s="23"/>
    </row>
    <row r="576" spans="1:33" s="32" customFormat="1" x14ac:dyDescent="0.3">
      <c r="A576" s="31"/>
      <c r="G576" s="23"/>
      <c r="H576" s="23"/>
      <c r="I576" s="23"/>
      <c r="J576" s="23"/>
      <c r="K576" s="23"/>
      <c r="L576" s="23"/>
      <c r="AA576" s="288"/>
      <c r="AB576" s="23"/>
      <c r="AC576" s="23"/>
      <c r="AG576" s="23"/>
    </row>
    <row r="577" spans="1:33" s="32" customFormat="1" x14ac:dyDescent="0.3">
      <c r="A577" s="31"/>
      <c r="G577" s="23"/>
      <c r="H577" s="23"/>
      <c r="I577" s="23"/>
      <c r="J577" s="23"/>
      <c r="K577" s="23"/>
      <c r="L577" s="23"/>
      <c r="AA577" s="288"/>
      <c r="AB577" s="23"/>
      <c r="AC577" s="23"/>
      <c r="AG577" s="23"/>
    </row>
    <row r="578" spans="1:33" s="32" customFormat="1" x14ac:dyDescent="0.3">
      <c r="A578" s="31"/>
      <c r="G578" s="23"/>
      <c r="H578" s="23"/>
      <c r="I578" s="23"/>
      <c r="J578" s="23"/>
      <c r="K578" s="23"/>
      <c r="L578" s="23"/>
      <c r="AA578" s="288"/>
      <c r="AB578" s="23"/>
      <c r="AC578" s="23"/>
      <c r="AG578" s="23"/>
    </row>
    <row r="579" spans="1:33" s="32" customFormat="1" x14ac:dyDescent="0.3">
      <c r="A579" s="31"/>
      <c r="G579" s="23"/>
      <c r="H579" s="23"/>
      <c r="I579" s="23"/>
      <c r="J579" s="23"/>
      <c r="K579" s="23"/>
      <c r="L579" s="23"/>
      <c r="AA579" s="288"/>
      <c r="AB579" s="23"/>
      <c r="AC579" s="23"/>
      <c r="AG579" s="23"/>
    </row>
    <row r="580" spans="1:33" s="32" customFormat="1" x14ac:dyDescent="0.3">
      <c r="A580" s="31"/>
      <c r="G580" s="23"/>
      <c r="H580" s="23"/>
      <c r="I580" s="23"/>
      <c r="J580" s="23"/>
      <c r="K580" s="23"/>
      <c r="L580" s="23"/>
      <c r="AA580" s="288"/>
      <c r="AB580" s="23"/>
      <c r="AC580" s="23"/>
      <c r="AG580" s="23"/>
    </row>
    <row r="581" spans="1:33" s="32" customFormat="1" x14ac:dyDescent="0.3">
      <c r="A581" s="31"/>
      <c r="G581" s="23"/>
      <c r="H581" s="23"/>
      <c r="I581" s="23"/>
      <c r="J581" s="23"/>
      <c r="K581" s="23"/>
      <c r="L581" s="23"/>
      <c r="AA581" s="288"/>
      <c r="AB581" s="23"/>
      <c r="AC581" s="23"/>
      <c r="AG581" s="23"/>
    </row>
    <row r="582" spans="1:33" s="32" customFormat="1" x14ac:dyDescent="0.3">
      <c r="A582" s="31"/>
      <c r="G582" s="23"/>
      <c r="H582" s="23"/>
      <c r="I582" s="23"/>
      <c r="J582" s="23"/>
      <c r="K582" s="23"/>
      <c r="L582" s="23"/>
      <c r="AA582" s="288"/>
      <c r="AB582" s="23"/>
      <c r="AC582" s="23"/>
      <c r="AG582" s="23"/>
    </row>
    <row r="583" spans="1:33" s="32" customFormat="1" x14ac:dyDescent="0.3">
      <c r="A583" s="31"/>
      <c r="G583" s="23"/>
      <c r="H583" s="23"/>
      <c r="I583" s="23"/>
      <c r="J583" s="23"/>
      <c r="K583" s="23"/>
      <c r="L583" s="23"/>
      <c r="AA583" s="288"/>
      <c r="AB583" s="23"/>
      <c r="AC583" s="23"/>
      <c r="AG583" s="23"/>
    </row>
    <row r="584" spans="1:33" s="32" customFormat="1" x14ac:dyDescent="0.3">
      <c r="A584" s="31"/>
      <c r="G584" s="23"/>
      <c r="H584" s="23"/>
      <c r="I584" s="23"/>
      <c r="J584" s="23"/>
      <c r="K584" s="23"/>
      <c r="L584" s="23"/>
      <c r="AA584" s="288"/>
      <c r="AB584" s="23"/>
      <c r="AC584" s="23"/>
      <c r="AG584" s="23"/>
    </row>
    <row r="585" spans="1:33" s="32" customFormat="1" x14ac:dyDescent="0.3">
      <c r="A585" s="31"/>
      <c r="G585" s="23"/>
      <c r="H585" s="23"/>
      <c r="I585" s="23"/>
      <c r="J585" s="23"/>
      <c r="K585" s="23"/>
      <c r="L585" s="23"/>
      <c r="AA585" s="288"/>
      <c r="AB585" s="23"/>
      <c r="AC585" s="23"/>
      <c r="AG585" s="23"/>
    </row>
    <row r="586" spans="1:33" s="32" customFormat="1" x14ac:dyDescent="0.3">
      <c r="A586" s="31"/>
      <c r="G586" s="23"/>
      <c r="H586" s="23"/>
      <c r="I586" s="23"/>
      <c r="J586" s="23"/>
      <c r="K586" s="23"/>
      <c r="L586" s="23"/>
      <c r="AA586" s="288"/>
      <c r="AB586" s="23"/>
      <c r="AC586" s="23"/>
      <c r="AG586" s="23"/>
    </row>
    <row r="587" spans="1:33" s="32" customFormat="1" x14ac:dyDescent="0.3">
      <c r="A587" s="31"/>
      <c r="G587" s="23"/>
      <c r="H587" s="23"/>
      <c r="I587" s="23"/>
      <c r="J587" s="23"/>
      <c r="K587" s="23"/>
      <c r="L587" s="23"/>
      <c r="AA587" s="288"/>
      <c r="AB587" s="23"/>
      <c r="AC587" s="23"/>
      <c r="AG587" s="23"/>
    </row>
    <row r="588" spans="1:33" s="32" customFormat="1" x14ac:dyDescent="0.3">
      <c r="A588" s="31"/>
      <c r="G588" s="23"/>
      <c r="H588" s="23"/>
      <c r="I588" s="23"/>
      <c r="J588" s="23"/>
      <c r="K588" s="23"/>
      <c r="L588" s="23"/>
      <c r="AA588" s="288"/>
      <c r="AB588" s="23"/>
      <c r="AC588" s="23"/>
      <c r="AG588" s="23"/>
    </row>
    <row r="589" spans="1:33" s="32" customFormat="1" x14ac:dyDescent="0.3">
      <c r="A589" s="31"/>
      <c r="G589" s="23"/>
      <c r="H589" s="23"/>
      <c r="I589" s="23"/>
      <c r="J589" s="23"/>
      <c r="K589" s="23"/>
      <c r="L589" s="23"/>
      <c r="AA589" s="288"/>
      <c r="AB589" s="23"/>
      <c r="AC589" s="23"/>
      <c r="AG589" s="23"/>
    </row>
    <row r="590" spans="1:33" s="32" customFormat="1" x14ac:dyDescent="0.3">
      <c r="A590" s="31"/>
      <c r="G590" s="23"/>
      <c r="H590" s="23"/>
      <c r="I590" s="23"/>
      <c r="J590" s="23"/>
      <c r="K590" s="23"/>
      <c r="L590" s="23"/>
      <c r="AA590" s="288"/>
      <c r="AB590" s="23"/>
      <c r="AC590" s="23"/>
      <c r="AG590" s="23"/>
    </row>
    <row r="591" spans="1:33" s="32" customFormat="1" x14ac:dyDescent="0.3">
      <c r="A591" s="31"/>
      <c r="G591" s="23"/>
      <c r="H591" s="23"/>
      <c r="I591" s="23"/>
      <c r="J591" s="23"/>
      <c r="K591" s="23"/>
      <c r="L591" s="23"/>
      <c r="AA591" s="288"/>
      <c r="AB591" s="23"/>
      <c r="AC591" s="23"/>
      <c r="AG591" s="23"/>
    </row>
    <row r="592" spans="1:33" s="32" customFormat="1" x14ac:dyDescent="0.3">
      <c r="A592" s="31"/>
      <c r="G592" s="23"/>
      <c r="H592" s="23"/>
      <c r="I592" s="23"/>
      <c r="J592" s="23"/>
      <c r="K592" s="23"/>
      <c r="L592" s="23"/>
      <c r="AA592" s="288"/>
      <c r="AB592" s="23"/>
      <c r="AC592" s="23"/>
      <c r="AG592" s="23"/>
    </row>
    <row r="593" spans="1:33" s="32" customFormat="1" x14ac:dyDescent="0.3">
      <c r="A593" s="31"/>
      <c r="G593" s="23"/>
      <c r="H593" s="23"/>
      <c r="I593" s="23"/>
      <c r="J593" s="23"/>
      <c r="K593" s="23"/>
      <c r="L593" s="23"/>
      <c r="AA593" s="288"/>
      <c r="AB593" s="23"/>
      <c r="AC593" s="23"/>
      <c r="AG593" s="23"/>
    </row>
    <row r="594" spans="1:33" s="32" customFormat="1" x14ac:dyDescent="0.3">
      <c r="A594" s="31"/>
      <c r="G594" s="23"/>
      <c r="H594" s="23"/>
      <c r="I594" s="23"/>
      <c r="J594" s="23"/>
      <c r="K594" s="23"/>
      <c r="L594" s="23"/>
      <c r="AA594" s="288"/>
      <c r="AB594" s="23"/>
      <c r="AC594" s="23"/>
      <c r="AG594" s="23"/>
    </row>
    <row r="595" spans="1:33" s="32" customFormat="1" x14ac:dyDescent="0.3">
      <c r="A595" s="31"/>
      <c r="G595" s="23"/>
      <c r="H595" s="23"/>
      <c r="I595" s="23"/>
      <c r="J595" s="23"/>
      <c r="K595" s="23"/>
      <c r="L595" s="23"/>
      <c r="AA595" s="288"/>
      <c r="AB595" s="23"/>
      <c r="AC595" s="23"/>
      <c r="AG595" s="23"/>
    </row>
    <row r="596" spans="1:33" s="32" customFormat="1" x14ac:dyDescent="0.3">
      <c r="A596" s="31"/>
      <c r="G596" s="23"/>
      <c r="H596" s="23"/>
      <c r="I596" s="23"/>
      <c r="J596" s="23"/>
      <c r="K596" s="23"/>
      <c r="L596" s="23"/>
      <c r="AA596" s="288"/>
      <c r="AB596" s="23"/>
      <c r="AC596" s="23"/>
      <c r="AG596" s="23"/>
    </row>
    <row r="597" spans="1:33" s="32" customFormat="1" x14ac:dyDescent="0.3">
      <c r="A597" s="31"/>
      <c r="G597" s="23"/>
      <c r="H597" s="23"/>
      <c r="I597" s="23"/>
      <c r="J597" s="23"/>
      <c r="K597" s="23"/>
      <c r="L597" s="23"/>
      <c r="AA597" s="288"/>
      <c r="AB597" s="23"/>
      <c r="AC597" s="23"/>
      <c r="AG597" s="23"/>
    </row>
    <row r="598" spans="1:33" s="32" customFormat="1" x14ac:dyDescent="0.3">
      <c r="A598" s="31"/>
      <c r="G598" s="23"/>
      <c r="H598" s="23"/>
      <c r="I598" s="23"/>
      <c r="J598" s="23"/>
      <c r="K598" s="23"/>
      <c r="L598" s="23"/>
      <c r="AA598" s="288"/>
      <c r="AB598" s="23"/>
      <c r="AC598" s="23"/>
      <c r="AG598" s="23"/>
    </row>
    <row r="599" spans="1:33" s="32" customFormat="1" x14ac:dyDescent="0.3">
      <c r="A599" s="31"/>
      <c r="G599" s="23"/>
      <c r="H599" s="23"/>
      <c r="I599" s="23"/>
      <c r="J599" s="23"/>
      <c r="K599" s="23"/>
      <c r="L599" s="23"/>
      <c r="AA599" s="288"/>
      <c r="AB599" s="23"/>
      <c r="AC599" s="23"/>
      <c r="AG599" s="23"/>
    </row>
    <row r="600" spans="1:33" s="32" customFormat="1" x14ac:dyDescent="0.3">
      <c r="A600" s="31"/>
      <c r="G600" s="23"/>
      <c r="H600" s="23"/>
      <c r="I600" s="23"/>
      <c r="J600" s="23"/>
      <c r="K600" s="23"/>
      <c r="L600" s="23"/>
      <c r="AA600" s="288"/>
      <c r="AB600" s="23"/>
      <c r="AC600" s="23"/>
      <c r="AG600" s="23"/>
    </row>
    <row r="601" spans="1:33" s="32" customFormat="1" x14ac:dyDescent="0.3">
      <c r="A601" s="31"/>
      <c r="G601" s="23"/>
      <c r="H601" s="23"/>
      <c r="I601" s="23"/>
      <c r="J601" s="23"/>
      <c r="K601" s="23"/>
      <c r="L601" s="23"/>
      <c r="AA601" s="288"/>
      <c r="AB601" s="23"/>
      <c r="AC601" s="23"/>
      <c r="AG601" s="23"/>
    </row>
    <row r="602" spans="1:33" s="32" customFormat="1" x14ac:dyDescent="0.3">
      <c r="A602" s="31"/>
      <c r="G602" s="23"/>
      <c r="H602" s="23"/>
      <c r="I602" s="23"/>
      <c r="J602" s="23"/>
      <c r="K602" s="23"/>
      <c r="L602" s="23"/>
      <c r="AA602" s="288"/>
      <c r="AB602" s="23"/>
      <c r="AC602" s="23"/>
      <c r="AG602" s="23"/>
    </row>
    <row r="603" spans="1:33" s="32" customFormat="1" x14ac:dyDescent="0.3">
      <c r="A603" s="31"/>
      <c r="G603" s="23"/>
      <c r="H603" s="23"/>
      <c r="I603" s="23"/>
      <c r="J603" s="23"/>
      <c r="K603" s="23"/>
      <c r="L603" s="23"/>
      <c r="AA603" s="288"/>
      <c r="AB603" s="23"/>
      <c r="AC603" s="23"/>
      <c r="AG603" s="23"/>
    </row>
    <row r="604" spans="1:33" s="32" customFormat="1" x14ac:dyDescent="0.3">
      <c r="A604" s="31"/>
      <c r="G604" s="23"/>
      <c r="H604" s="23"/>
      <c r="I604" s="23"/>
      <c r="J604" s="23"/>
      <c r="K604" s="23"/>
      <c r="L604" s="23"/>
      <c r="AA604" s="288"/>
      <c r="AB604" s="23"/>
      <c r="AC604" s="23"/>
      <c r="AG604" s="23"/>
    </row>
    <row r="605" spans="1:33" s="32" customFormat="1" x14ac:dyDescent="0.3">
      <c r="A605" s="31"/>
      <c r="G605" s="23"/>
      <c r="H605" s="23"/>
      <c r="I605" s="23"/>
      <c r="J605" s="23"/>
      <c r="K605" s="23"/>
      <c r="L605" s="23"/>
      <c r="AA605" s="288"/>
      <c r="AB605" s="23"/>
      <c r="AC605" s="23"/>
      <c r="AG605" s="23"/>
    </row>
    <row r="606" spans="1:33" s="32" customFormat="1" x14ac:dyDescent="0.3">
      <c r="A606" s="31"/>
      <c r="G606" s="23"/>
      <c r="H606" s="23"/>
      <c r="I606" s="23"/>
      <c r="J606" s="23"/>
      <c r="K606" s="23"/>
      <c r="L606" s="23"/>
      <c r="AA606" s="288"/>
      <c r="AB606" s="23"/>
      <c r="AC606" s="23"/>
      <c r="AG606" s="23"/>
    </row>
    <row r="607" spans="1:33" s="32" customFormat="1" x14ac:dyDescent="0.3">
      <c r="A607" s="31"/>
      <c r="G607" s="23"/>
      <c r="H607" s="23"/>
      <c r="I607" s="23"/>
      <c r="J607" s="23"/>
      <c r="K607" s="23"/>
      <c r="L607" s="23"/>
      <c r="AA607" s="288"/>
      <c r="AB607" s="23"/>
      <c r="AC607" s="23"/>
      <c r="AG607" s="23"/>
    </row>
    <row r="608" spans="1:33" s="32" customFormat="1" x14ac:dyDescent="0.3">
      <c r="A608" s="31"/>
      <c r="G608" s="23"/>
      <c r="H608" s="23"/>
      <c r="I608" s="23"/>
      <c r="J608" s="23"/>
      <c r="K608" s="23"/>
      <c r="L608" s="23"/>
      <c r="AA608" s="288"/>
      <c r="AB608" s="23"/>
      <c r="AC608" s="23"/>
      <c r="AG608" s="23"/>
    </row>
    <row r="609" spans="1:33" s="32" customFormat="1" x14ac:dyDescent="0.3">
      <c r="A609" s="31"/>
      <c r="G609" s="23"/>
      <c r="H609" s="23"/>
      <c r="I609" s="23"/>
      <c r="J609" s="23"/>
      <c r="K609" s="23"/>
      <c r="L609" s="23"/>
      <c r="AA609" s="288"/>
      <c r="AB609" s="23"/>
      <c r="AC609" s="23"/>
      <c r="AG609" s="23"/>
    </row>
    <row r="610" spans="1:33" s="32" customFormat="1" x14ac:dyDescent="0.3">
      <c r="A610" s="31"/>
      <c r="G610" s="23"/>
      <c r="H610" s="23"/>
      <c r="I610" s="23"/>
      <c r="J610" s="23"/>
      <c r="K610" s="23"/>
      <c r="L610" s="23"/>
      <c r="AA610" s="288"/>
      <c r="AB610" s="23"/>
      <c r="AC610" s="23"/>
      <c r="AG610" s="23"/>
    </row>
    <row r="611" spans="1:33" s="32" customFormat="1" x14ac:dyDescent="0.3">
      <c r="A611" s="31"/>
      <c r="G611" s="23"/>
      <c r="H611" s="23"/>
      <c r="I611" s="23"/>
      <c r="J611" s="23"/>
      <c r="K611" s="23"/>
      <c r="L611" s="23"/>
      <c r="AA611" s="288"/>
      <c r="AB611" s="23"/>
      <c r="AC611" s="23"/>
      <c r="AG611" s="23"/>
    </row>
    <row r="612" spans="1:33" s="32" customFormat="1" x14ac:dyDescent="0.3">
      <c r="A612" s="31"/>
      <c r="G612" s="23"/>
      <c r="H612" s="23"/>
      <c r="I612" s="23"/>
      <c r="J612" s="23"/>
      <c r="K612" s="23"/>
      <c r="L612" s="23"/>
      <c r="AA612" s="288"/>
      <c r="AB612" s="23"/>
      <c r="AC612" s="23"/>
      <c r="AG612" s="23"/>
    </row>
    <row r="613" spans="1:33" s="32" customFormat="1" x14ac:dyDescent="0.3">
      <c r="A613" s="31"/>
      <c r="G613" s="23"/>
      <c r="H613" s="23"/>
      <c r="I613" s="23"/>
      <c r="J613" s="23"/>
      <c r="K613" s="23"/>
      <c r="L613" s="23"/>
      <c r="AA613" s="288"/>
      <c r="AB613" s="23"/>
      <c r="AC613" s="23"/>
      <c r="AG613" s="23"/>
    </row>
    <row r="614" spans="1:33" s="32" customFormat="1" x14ac:dyDescent="0.3">
      <c r="A614" s="31"/>
      <c r="G614" s="23"/>
      <c r="H614" s="23"/>
      <c r="I614" s="23"/>
      <c r="J614" s="23"/>
      <c r="K614" s="23"/>
      <c r="L614" s="23"/>
      <c r="AA614" s="288"/>
      <c r="AB614" s="23"/>
      <c r="AC614" s="23"/>
      <c r="AG614" s="23"/>
    </row>
    <row r="615" spans="1:33" s="32" customFormat="1" x14ac:dyDescent="0.3">
      <c r="A615" s="31"/>
      <c r="G615" s="23"/>
      <c r="H615" s="23"/>
      <c r="I615" s="23"/>
      <c r="J615" s="23"/>
      <c r="K615" s="23"/>
      <c r="L615" s="23"/>
      <c r="AA615" s="288"/>
      <c r="AB615" s="23"/>
      <c r="AC615" s="23"/>
      <c r="AG615" s="23"/>
    </row>
    <row r="616" spans="1:33" s="32" customFormat="1" x14ac:dyDescent="0.3">
      <c r="A616" s="31"/>
      <c r="G616" s="23"/>
      <c r="H616" s="23"/>
      <c r="I616" s="23"/>
      <c r="J616" s="23"/>
      <c r="K616" s="23"/>
      <c r="L616" s="23"/>
      <c r="AA616" s="288"/>
      <c r="AB616" s="23"/>
      <c r="AC616" s="23"/>
      <c r="AG616" s="23"/>
    </row>
    <row r="617" spans="1:33" s="32" customFormat="1" x14ac:dyDescent="0.3">
      <c r="A617" s="31"/>
      <c r="G617" s="23"/>
      <c r="H617" s="23"/>
      <c r="I617" s="23"/>
      <c r="J617" s="23"/>
      <c r="K617" s="23"/>
      <c r="L617" s="23"/>
      <c r="AA617" s="288"/>
      <c r="AB617" s="23"/>
      <c r="AC617" s="23"/>
      <c r="AG617" s="23"/>
    </row>
    <row r="618" spans="1:33" s="32" customFormat="1" x14ac:dyDescent="0.3">
      <c r="A618" s="31"/>
      <c r="G618" s="23"/>
      <c r="H618" s="23"/>
      <c r="I618" s="23"/>
      <c r="J618" s="23"/>
      <c r="K618" s="23"/>
      <c r="L618" s="23"/>
      <c r="AA618" s="288"/>
      <c r="AB618" s="23"/>
      <c r="AC618" s="23"/>
      <c r="AG618" s="23"/>
    </row>
    <row r="619" spans="1:33" s="32" customFormat="1" x14ac:dyDescent="0.3">
      <c r="A619" s="31"/>
      <c r="G619" s="23"/>
      <c r="H619" s="23"/>
      <c r="I619" s="23"/>
      <c r="J619" s="23"/>
      <c r="K619" s="23"/>
      <c r="L619" s="23"/>
      <c r="AA619" s="288"/>
      <c r="AB619" s="23"/>
      <c r="AC619" s="23"/>
      <c r="AG619" s="23"/>
    </row>
    <row r="620" spans="1:33" s="32" customFormat="1" x14ac:dyDescent="0.3">
      <c r="A620" s="31"/>
      <c r="G620" s="23"/>
      <c r="H620" s="23"/>
      <c r="I620" s="23"/>
      <c r="J620" s="23"/>
      <c r="K620" s="23"/>
      <c r="L620" s="23"/>
      <c r="AA620" s="288"/>
      <c r="AB620" s="23"/>
      <c r="AC620" s="23"/>
      <c r="AG620" s="23"/>
    </row>
    <row r="621" spans="1:33" s="32" customFormat="1" x14ac:dyDescent="0.3">
      <c r="A621" s="31"/>
      <c r="G621" s="23"/>
      <c r="H621" s="23"/>
      <c r="I621" s="23"/>
      <c r="J621" s="23"/>
      <c r="K621" s="23"/>
      <c r="L621" s="23"/>
      <c r="AA621" s="288"/>
      <c r="AB621" s="23"/>
      <c r="AC621" s="23"/>
      <c r="AG621" s="23"/>
    </row>
    <row r="622" spans="1:33" s="32" customFormat="1" x14ac:dyDescent="0.3">
      <c r="A622" s="31"/>
      <c r="G622" s="23"/>
      <c r="H622" s="23"/>
      <c r="I622" s="23"/>
      <c r="J622" s="23"/>
      <c r="K622" s="23"/>
      <c r="L622" s="23"/>
      <c r="AA622" s="288"/>
      <c r="AB622" s="23"/>
      <c r="AC622" s="23"/>
      <c r="AG622" s="23"/>
    </row>
    <row r="623" spans="1:33" s="32" customFormat="1" x14ac:dyDescent="0.3">
      <c r="A623" s="31"/>
      <c r="G623" s="23"/>
      <c r="H623" s="23"/>
      <c r="I623" s="23"/>
      <c r="J623" s="23"/>
      <c r="K623" s="23"/>
      <c r="L623" s="23"/>
      <c r="AA623" s="288"/>
      <c r="AB623" s="23"/>
      <c r="AC623" s="23"/>
      <c r="AG623" s="23"/>
    </row>
    <row r="624" spans="1:33" s="32" customFormat="1" x14ac:dyDescent="0.3">
      <c r="A624" s="31"/>
      <c r="G624" s="23"/>
      <c r="H624" s="23"/>
      <c r="I624" s="23"/>
      <c r="J624" s="23"/>
      <c r="K624" s="23"/>
      <c r="L624" s="23"/>
      <c r="AA624" s="288"/>
      <c r="AB624" s="23"/>
      <c r="AC624" s="23"/>
      <c r="AG624" s="23"/>
    </row>
    <row r="625" spans="1:33" s="32" customFormat="1" x14ac:dyDescent="0.3">
      <c r="A625" s="31"/>
      <c r="G625" s="23"/>
      <c r="H625" s="23"/>
      <c r="I625" s="23"/>
      <c r="J625" s="23"/>
      <c r="K625" s="23"/>
      <c r="L625" s="23"/>
      <c r="AA625" s="288"/>
      <c r="AB625" s="23"/>
      <c r="AC625" s="23"/>
      <c r="AG625" s="23"/>
    </row>
    <row r="626" spans="1:33" s="32" customFormat="1" x14ac:dyDescent="0.3">
      <c r="A626" s="31"/>
      <c r="G626" s="23"/>
      <c r="H626" s="23"/>
      <c r="I626" s="23"/>
      <c r="J626" s="23"/>
      <c r="K626" s="23"/>
      <c r="L626" s="23"/>
      <c r="AA626" s="288"/>
      <c r="AB626" s="23"/>
      <c r="AC626" s="23"/>
      <c r="AG626" s="23"/>
    </row>
    <row r="627" spans="1:33" s="32" customFormat="1" x14ac:dyDescent="0.3">
      <c r="A627" s="31"/>
      <c r="G627" s="23"/>
      <c r="H627" s="23"/>
      <c r="I627" s="23"/>
      <c r="J627" s="23"/>
      <c r="K627" s="23"/>
      <c r="L627" s="23"/>
      <c r="AA627" s="288"/>
      <c r="AB627" s="23"/>
      <c r="AC627" s="23"/>
      <c r="AG627" s="23"/>
    </row>
    <row r="628" spans="1:33" s="32" customFormat="1" x14ac:dyDescent="0.3">
      <c r="A628" s="31"/>
      <c r="G628" s="23"/>
      <c r="H628" s="23"/>
      <c r="I628" s="23"/>
      <c r="J628" s="23"/>
      <c r="K628" s="23"/>
      <c r="L628" s="23"/>
      <c r="AA628" s="288"/>
      <c r="AB628" s="23"/>
      <c r="AC628" s="23"/>
      <c r="AG628" s="23"/>
    </row>
    <row r="629" spans="1:33" s="32" customFormat="1" x14ac:dyDescent="0.3">
      <c r="A629" s="31"/>
      <c r="G629" s="23"/>
      <c r="H629" s="23"/>
      <c r="I629" s="23"/>
      <c r="J629" s="23"/>
      <c r="K629" s="23"/>
      <c r="L629" s="23"/>
      <c r="AA629" s="288"/>
      <c r="AB629" s="23"/>
      <c r="AC629" s="23"/>
      <c r="AG629" s="23"/>
    </row>
    <row r="630" spans="1:33" s="32" customFormat="1" x14ac:dyDescent="0.3">
      <c r="A630" s="31"/>
      <c r="G630" s="23"/>
      <c r="H630" s="23"/>
      <c r="I630" s="23"/>
      <c r="J630" s="23"/>
      <c r="K630" s="23"/>
      <c r="L630" s="23"/>
      <c r="AA630" s="288"/>
      <c r="AB630" s="23"/>
      <c r="AC630" s="23"/>
      <c r="AG630" s="23"/>
    </row>
    <row r="631" spans="1:33" s="32" customFormat="1" x14ac:dyDescent="0.3">
      <c r="A631" s="31"/>
      <c r="G631" s="23"/>
      <c r="H631" s="23"/>
      <c r="I631" s="23"/>
      <c r="J631" s="23"/>
      <c r="K631" s="23"/>
      <c r="L631" s="23"/>
      <c r="AA631" s="288"/>
      <c r="AB631" s="23"/>
      <c r="AC631" s="23"/>
      <c r="AG631" s="23"/>
    </row>
    <row r="632" spans="1:33" s="32" customFormat="1" x14ac:dyDescent="0.3">
      <c r="A632" s="31"/>
      <c r="G632" s="23"/>
      <c r="H632" s="23"/>
      <c r="I632" s="23"/>
      <c r="J632" s="23"/>
      <c r="K632" s="23"/>
      <c r="L632" s="23"/>
      <c r="AA632" s="288"/>
      <c r="AB632" s="23"/>
      <c r="AC632" s="23"/>
      <c r="AG632" s="23"/>
    </row>
    <row r="633" spans="1:33" s="32" customFormat="1" x14ac:dyDescent="0.3">
      <c r="A633" s="31"/>
      <c r="G633" s="23"/>
      <c r="H633" s="23"/>
      <c r="I633" s="23"/>
      <c r="J633" s="23"/>
      <c r="K633" s="23"/>
      <c r="L633" s="23"/>
      <c r="AA633" s="288"/>
      <c r="AB633" s="23"/>
      <c r="AC633" s="23"/>
      <c r="AG633" s="23"/>
    </row>
    <row r="634" spans="1:33" s="32" customFormat="1" x14ac:dyDescent="0.3">
      <c r="A634" s="31"/>
      <c r="G634" s="23"/>
      <c r="H634" s="23"/>
      <c r="I634" s="23"/>
      <c r="J634" s="23"/>
      <c r="K634" s="23"/>
      <c r="L634" s="23"/>
      <c r="AA634" s="288"/>
      <c r="AB634" s="23"/>
      <c r="AC634" s="23"/>
      <c r="AG634" s="23"/>
    </row>
    <row r="635" spans="1:33" s="32" customFormat="1" x14ac:dyDescent="0.3">
      <c r="A635" s="31"/>
      <c r="G635" s="23"/>
      <c r="H635" s="23"/>
      <c r="I635" s="23"/>
      <c r="J635" s="23"/>
      <c r="K635" s="23"/>
      <c r="L635" s="23"/>
      <c r="AA635" s="288"/>
      <c r="AB635" s="23"/>
      <c r="AC635" s="23"/>
      <c r="AG635" s="23"/>
    </row>
    <row r="636" spans="1:33" s="32" customFormat="1" x14ac:dyDescent="0.3">
      <c r="A636" s="31"/>
      <c r="G636" s="23"/>
      <c r="H636" s="23"/>
      <c r="I636" s="23"/>
      <c r="J636" s="23"/>
      <c r="K636" s="23"/>
      <c r="L636" s="23"/>
      <c r="AA636" s="288"/>
      <c r="AB636" s="23"/>
      <c r="AC636" s="23"/>
      <c r="AG636" s="23"/>
    </row>
    <row r="637" spans="1:33" s="32" customFormat="1" x14ac:dyDescent="0.3">
      <c r="A637" s="31"/>
      <c r="G637" s="23"/>
      <c r="H637" s="23"/>
      <c r="I637" s="23"/>
      <c r="J637" s="23"/>
      <c r="K637" s="23"/>
      <c r="L637" s="23"/>
      <c r="AA637" s="288"/>
      <c r="AB637" s="23"/>
      <c r="AC637" s="23"/>
      <c r="AG637" s="23"/>
    </row>
    <row r="638" spans="1:33" s="32" customFormat="1" x14ac:dyDescent="0.3">
      <c r="A638" s="31"/>
      <c r="G638" s="23"/>
      <c r="H638" s="23"/>
      <c r="I638" s="23"/>
      <c r="J638" s="23"/>
      <c r="K638" s="23"/>
      <c r="L638" s="23"/>
      <c r="AA638" s="288"/>
      <c r="AB638" s="23"/>
      <c r="AC638" s="23"/>
      <c r="AG638" s="23"/>
    </row>
    <row r="639" spans="1:33" s="32" customFormat="1" x14ac:dyDescent="0.3">
      <c r="A639" s="31"/>
      <c r="G639" s="23"/>
      <c r="H639" s="23"/>
      <c r="I639" s="23"/>
      <c r="J639" s="23"/>
      <c r="K639" s="23"/>
      <c r="L639" s="23"/>
      <c r="AA639" s="288"/>
      <c r="AB639" s="23"/>
      <c r="AC639" s="23"/>
      <c r="AG639" s="23"/>
    </row>
    <row r="640" spans="1:33" s="32" customFormat="1" x14ac:dyDescent="0.3">
      <c r="A640" s="31"/>
      <c r="G640" s="23"/>
      <c r="H640" s="23"/>
      <c r="I640" s="23"/>
      <c r="J640" s="23"/>
      <c r="K640" s="23"/>
      <c r="L640" s="23"/>
      <c r="AA640" s="288"/>
      <c r="AB640" s="23"/>
      <c r="AC640" s="23"/>
      <c r="AG640" s="23"/>
    </row>
    <row r="641" spans="1:33" s="32" customFormat="1" x14ac:dyDescent="0.3">
      <c r="A641" s="31"/>
      <c r="G641" s="23"/>
      <c r="H641" s="23"/>
      <c r="I641" s="23"/>
      <c r="J641" s="23"/>
      <c r="K641" s="23"/>
      <c r="L641" s="23"/>
      <c r="AA641" s="288"/>
      <c r="AB641" s="23"/>
      <c r="AC641" s="23"/>
      <c r="AG641" s="23"/>
    </row>
    <row r="642" spans="1:33" s="32" customFormat="1" x14ac:dyDescent="0.3">
      <c r="A642" s="31"/>
      <c r="G642" s="23"/>
      <c r="H642" s="23"/>
      <c r="I642" s="23"/>
      <c r="J642" s="23"/>
      <c r="K642" s="23"/>
      <c r="L642" s="23"/>
      <c r="AA642" s="288"/>
      <c r="AB642" s="23"/>
      <c r="AC642" s="23"/>
      <c r="AG642" s="23"/>
    </row>
    <row r="643" spans="1:33" s="32" customFormat="1" x14ac:dyDescent="0.3">
      <c r="A643" s="31"/>
      <c r="G643" s="23"/>
      <c r="H643" s="23"/>
      <c r="I643" s="23"/>
      <c r="J643" s="23"/>
      <c r="K643" s="23"/>
      <c r="L643" s="23"/>
      <c r="AA643" s="288"/>
      <c r="AB643" s="23"/>
      <c r="AC643" s="23"/>
      <c r="AG643" s="23"/>
    </row>
    <row r="644" spans="1:33" s="32" customFormat="1" x14ac:dyDescent="0.3">
      <c r="A644" s="31"/>
      <c r="G644" s="23"/>
      <c r="H644" s="23"/>
      <c r="I644" s="23"/>
      <c r="J644" s="23"/>
      <c r="K644" s="23"/>
      <c r="L644" s="23"/>
      <c r="AA644" s="288"/>
      <c r="AB644" s="23"/>
      <c r="AC644" s="23"/>
      <c r="AG644" s="23"/>
    </row>
    <row r="645" spans="1:33" s="32" customFormat="1" x14ac:dyDescent="0.3">
      <c r="A645" s="31"/>
      <c r="G645" s="23"/>
      <c r="H645" s="23"/>
      <c r="I645" s="23"/>
      <c r="J645" s="23"/>
      <c r="K645" s="23"/>
      <c r="L645" s="23"/>
      <c r="AA645" s="288"/>
      <c r="AB645" s="23"/>
      <c r="AC645" s="23"/>
      <c r="AG645" s="23"/>
    </row>
    <row r="646" spans="1:33" s="32" customFormat="1" x14ac:dyDescent="0.3">
      <c r="A646" s="31"/>
      <c r="G646" s="23"/>
      <c r="H646" s="23"/>
      <c r="I646" s="23"/>
      <c r="J646" s="23"/>
      <c r="K646" s="23"/>
      <c r="L646" s="23"/>
      <c r="AA646" s="288"/>
      <c r="AB646" s="23"/>
      <c r="AC646" s="23"/>
      <c r="AG646" s="23"/>
    </row>
    <row r="647" spans="1:33" s="32" customFormat="1" x14ac:dyDescent="0.3">
      <c r="A647" s="31"/>
      <c r="G647" s="23"/>
      <c r="H647" s="23"/>
      <c r="I647" s="23"/>
      <c r="J647" s="23"/>
      <c r="K647" s="23"/>
      <c r="L647" s="23"/>
      <c r="AA647" s="288"/>
      <c r="AB647" s="23"/>
      <c r="AC647" s="23"/>
      <c r="AG647" s="23"/>
    </row>
    <row r="648" spans="1:33" s="32" customFormat="1" x14ac:dyDescent="0.3">
      <c r="A648" s="31"/>
      <c r="G648" s="23"/>
      <c r="H648" s="23"/>
      <c r="I648" s="23"/>
      <c r="J648" s="23"/>
      <c r="K648" s="23"/>
      <c r="L648" s="23"/>
      <c r="AA648" s="288"/>
      <c r="AB648" s="23"/>
      <c r="AC648" s="23"/>
      <c r="AG648" s="23"/>
    </row>
    <row r="649" spans="1:33" s="32" customFormat="1" x14ac:dyDescent="0.3">
      <c r="A649" s="31"/>
      <c r="G649" s="23"/>
      <c r="H649" s="23"/>
      <c r="I649" s="23"/>
      <c r="J649" s="23"/>
      <c r="K649" s="23"/>
      <c r="L649" s="23"/>
      <c r="AA649" s="288"/>
      <c r="AB649" s="23"/>
      <c r="AC649" s="23"/>
      <c r="AG649" s="23"/>
    </row>
    <row r="650" spans="1:33" s="32" customFormat="1" x14ac:dyDescent="0.3">
      <c r="A650" s="31"/>
      <c r="G650" s="23"/>
      <c r="H650" s="23"/>
      <c r="I650" s="23"/>
      <c r="J650" s="23"/>
      <c r="K650" s="23"/>
      <c r="L650" s="23"/>
      <c r="AA650" s="288"/>
      <c r="AB650" s="23"/>
      <c r="AC650" s="23"/>
      <c r="AG650" s="23"/>
    </row>
    <row r="651" spans="1:33" s="32" customFormat="1" x14ac:dyDescent="0.3">
      <c r="A651" s="31"/>
      <c r="G651" s="23"/>
      <c r="H651" s="23"/>
      <c r="I651" s="23"/>
      <c r="J651" s="23"/>
      <c r="K651" s="23"/>
      <c r="L651" s="23"/>
      <c r="AA651" s="288"/>
      <c r="AB651" s="23"/>
      <c r="AC651" s="23"/>
      <c r="AG651" s="23"/>
    </row>
    <row r="652" spans="1:33" s="32" customFormat="1" x14ac:dyDescent="0.3">
      <c r="A652" s="31"/>
      <c r="G652" s="23"/>
      <c r="H652" s="23"/>
      <c r="I652" s="23"/>
      <c r="J652" s="23"/>
      <c r="K652" s="23"/>
      <c r="L652" s="23"/>
      <c r="AA652" s="288"/>
      <c r="AB652" s="23"/>
      <c r="AC652" s="23"/>
      <c r="AG652" s="23"/>
    </row>
    <row r="653" spans="1:33" s="32" customFormat="1" x14ac:dyDescent="0.3">
      <c r="A653" s="31"/>
      <c r="G653" s="23"/>
      <c r="H653" s="23"/>
      <c r="I653" s="23"/>
      <c r="J653" s="23"/>
      <c r="K653" s="23"/>
      <c r="L653" s="23"/>
      <c r="AA653" s="288"/>
      <c r="AB653" s="23"/>
      <c r="AC653" s="23"/>
      <c r="AG653" s="23"/>
    </row>
    <row r="654" spans="1:33" s="32" customFormat="1" x14ac:dyDescent="0.3">
      <c r="A654" s="31"/>
      <c r="G654" s="23"/>
      <c r="H654" s="23"/>
      <c r="I654" s="23"/>
      <c r="J654" s="23"/>
      <c r="K654" s="23"/>
      <c r="L654" s="23"/>
      <c r="AA654" s="288"/>
      <c r="AB654" s="23"/>
      <c r="AC654" s="23"/>
      <c r="AG654" s="23"/>
    </row>
    <row r="655" spans="1:33" s="32" customFormat="1" x14ac:dyDescent="0.3">
      <c r="A655" s="31"/>
      <c r="G655" s="23"/>
      <c r="H655" s="23"/>
      <c r="I655" s="23"/>
      <c r="J655" s="23"/>
      <c r="K655" s="23"/>
      <c r="L655" s="23"/>
      <c r="AA655" s="288"/>
      <c r="AB655" s="23"/>
      <c r="AC655" s="23"/>
      <c r="AG655" s="23"/>
    </row>
    <row r="656" spans="1:33" s="32" customFormat="1" x14ac:dyDescent="0.3">
      <c r="A656" s="31"/>
      <c r="G656" s="23"/>
      <c r="H656" s="23"/>
      <c r="I656" s="23"/>
      <c r="J656" s="23"/>
      <c r="K656" s="23"/>
      <c r="L656" s="23"/>
      <c r="AA656" s="288"/>
      <c r="AB656" s="23"/>
      <c r="AC656" s="23"/>
      <c r="AG656" s="23"/>
    </row>
    <row r="657" spans="1:33" s="32" customFormat="1" x14ac:dyDescent="0.3">
      <c r="A657" s="31"/>
      <c r="G657" s="23"/>
      <c r="H657" s="23"/>
      <c r="I657" s="23"/>
      <c r="J657" s="23"/>
      <c r="K657" s="23"/>
      <c r="L657" s="23"/>
      <c r="AA657" s="288"/>
      <c r="AB657" s="23"/>
      <c r="AC657" s="23"/>
      <c r="AG657" s="23"/>
    </row>
    <row r="658" spans="1:33" s="32" customFormat="1" x14ac:dyDescent="0.3">
      <c r="A658" s="31"/>
      <c r="G658" s="23"/>
      <c r="H658" s="23"/>
      <c r="I658" s="23"/>
      <c r="J658" s="23"/>
      <c r="K658" s="23"/>
      <c r="L658" s="23"/>
      <c r="AA658" s="288"/>
      <c r="AB658" s="23"/>
      <c r="AC658" s="23"/>
      <c r="AG658" s="23"/>
    </row>
    <row r="659" spans="1:33" s="32" customFormat="1" x14ac:dyDescent="0.3">
      <c r="A659" s="31"/>
      <c r="G659" s="23"/>
      <c r="H659" s="23"/>
      <c r="I659" s="23"/>
      <c r="J659" s="23"/>
      <c r="K659" s="23"/>
      <c r="L659" s="23"/>
      <c r="AA659" s="288"/>
      <c r="AB659" s="23"/>
      <c r="AC659" s="23"/>
      <c r="AG659" s="23"/>
    </row>
    <row r="660" spans="1:33" s="32" customFormat="1" x14ac:dyDescent="0.3">
      <c r="A660" s="31"/>
      <c r="G660" s="23"/>
      <c r="H660" s="23"/>
      <c r="I660" s="23"/>
      <c r="J660" s="23"/>
      <c r="K660" s="23"/>
      <c r="L660" s="23"/>
      <c r="AA660" s="288"/>
      <c r="AB660" s="23"/>
      <c r="AC660" s="23"/>
      <c r="AG660" s="23"/>
    </row>
    <row r="661" spans="1:33" s="32" customFormat="1" x14ac:dyDescent="0.3">
      <c r="A661" s="31"/>
      <c r="G661" s="23"/>
      <c r="H661" s="23"/>
      <c r="I661" s="23"/>
      <c r="J661" s="23"/>
      <c r="K661" s="23"/>
      <c r="L661" s="23"/>
      <c r="AA661" s="288"/>
      <c r="AB661" s="23"/>
      <c r="AC661" s="23"/>
      <c r="AG661" s="23"/>
    </row>
    <row r="662" spans="1:33" s="32" customFormat="1" x14ac:dyDescent="0.3">
      <c r="A662" s="31"/>
      <c r="G662" s="23"/>
      <c r="H662" s="23"/>
      <c r="I662" s="23"/>
      <c r="J662" s="23"/>
      <c r="K662" s="23"/>
      <c r="L662" s="23"/>
      <c r="AA662" s="288"/>
      <c r="AB662" s="23"/>
      <c r="AC662" s="23"/>
      <c r="AG662" s="23"/>
    </row>
    <row r="663" spans="1:33" s="32" customFormat="1" x14ac:dyDescent="0.3">
      <c r="A663" s="31"/>
      <c r="G663" s="23"/>
      <c r="H663" s="23"/>
      <c r="I663" s="23"/>
      <c r="J663" s="23"/>
      <c r="K663" s="23"/>
      <c r="L663" s="23"/>
      <c r="AA663" s="288"/>
      <c r="AB663" s="23"/>
      <c r="AC663" s="23"/>
      <c r="AG663" s="23"/>
    </row>
    <row r="664" spans="1:33" s="32" customFormat="1" x14ac:dyDescent="0.3">
      <c r="A664" s="31"/>
      <c r="G664" s="23"/>
      <c r="H664" s="23"/>
      <c r="I664" s="23"/>
      <c r="J664" s="23"/>
      <c r="K664" s="23"/>
      <c r="L664" s="23"/>
      <c r="AA664" s="288"/>
      <c r="AB664" s="23"/>
      <c r="AC664" s="23"/>
      <c r="AG664" s="23"/>
    </row>
    <row r="665" spans="1:33" s="32" customFormat="1" x14ac:dyDescent="0.3">
      <c r="A665" s="31"/>
      <c r="G665" s="23"/>
      <c r="H665" s="23"/>
      <c r="I665" s="23"/>
      <c r="J665" s="23"/>
      <c r="K665" s="23"/>
      <c r="L665" s="23"/>
      <c r="AA665" s="288"/>
      <c r="AB665" s="23"/>
      <c r="AC665" s="23"/>
      <c r="AG665" s="23"/>
    </row>
    <row r="666" spans="1:33" s="32" customFormat="1" x14ac:dyDescent="0.3">
      <c r="A666" s="31"/>
      <c r="G666" s="23"/>
      <c r="H666" s="23"/>
      <c r="I666" s="23"/>
      <c r="J666" s="23"/>
      <c r="K666" s="23"/>
      <c r="L666" s="23"/>
      <c r="AA666" s="288"/>
      <c r="AB666" s="23"/>
      <c r="AC666" s="23"/>
      <c r="AG666" s="23"/>
    </row>
    <row r="667" spans="1:33" s="32" customFormat="1" x14ac:dyDescent="0.3">
      <c r="A667" s="31"/>
      <c r="G667" s="23"/>
      <c r="H667" s="23"/>
      <c r="I667" s="23"/>
      <c r="J667" s="23"/>
      <c r="K667" s="23"/>
      <c r="L667" s="23"/>
      <c r="AA667" s="288"/>
      <c r="AB667" s="23"/>
      <c r="AC667" s="23"/>
      <c r="AG667" s="23"/>
    </row>
    <row r="668" spans="1:33" s="32" customFormat="1" x14ac:dyDescent="0.3">
      <c r="A668" s="31"/>
      <c r="G668" s="23"/>
      <c r="H668" s="23"/>
      <c r="I668" s="23"/>
      <c r="J668" s="23"/>
      <c r="K668" s="23"/>
      <c r="L668" s="23"/>
      <c r="AA668" s="288"/>
      <c r="AB668" s="23"/>
      <c r="AC668" s="23"/>
      <c r="AG668" s="23"/>
    </row>
    <row r="669" spans="1:33" s="32" customFormat="1" x14ac:dyDescent="0.3">
      <c r="A669" s="31"/>
      <c r="G669" s="23"/>
      <c r="H669" s="23"/>
      <c r="I669" s="23"/>
      <c r="J669" s="23"/>
      <c r="K669" s="23"/>
      <c r="L669" s="23"/>
      <c r="AA669" s="288"/>
      <c r="AB669" s="23"/>
      <c r="AC669" s="23"/>
      <c r="AG669" s="23"/>
    </row>
    <row r="670" spans="1:33" s="32" customFormat="1" x14ac:dyDescent="0.3">
      <c r="A670" s="31"/>
      <c r="G670" s="23"/>
      <c r="H670" s="23"/>
      <c r="I670" s="23"/>
      <c r="J670" s="23"/>
      <c r="K670" s="23"/>
      <c r="L670" s="23"/>
      <c r="AA670" s="288"/>
      <c r="AB670" s="23"/>
      <c r="AC670" s="23"/>
      <c r="AG670" s="23"/>
    </row>
    <row r="671" spans="1:33" s="32" customFormat="1" x14ac:dyDescent="0.3">
      <c r="A671" s="31"/>
      <c r="G671" s="23"/>
      <c r="H671" s="23"/>
      <c r="I671" s="23"/>
      <c r="J671" s="23"/>
      <c r="K671" s="23"/>
      <c r="L671" s="23"/>
      <c r="AA671" s="288"/>
      <c r="AB671" s="23"/>
      <c r="AC671" s="23"/>
      <c r="AG671" s="23"/>
    </row>
    <row r="672" spans="1:33" s="32" customFormat="1" x14ac:dyDescent="0.3">
      <c r="A672" s="31"/>
      <c r="G672" s="23"/>
      <c r="H672" s="23"/>
      <c r="I672" s="23"/>
      <c r="J672" s="23"/>
      <c r="K672" s="23"/>
      <c r="L672" s="23"/>
      <c r="AA672" s="288"/>
      <c r="AB672" s="23"/>
      <c r="AC672" s="23"/>
      <c r="AG672" s="23"/>
    </row>
    <row r="673" spans="1:33" s="32" customFormat="1" x14ac:dyDescent="0.3">
      <c r="A673" s="31"/>
      <c r="G673" s="23"/>
      <c r="H673" s="23"/>
      <c r="I673" s="23"/>
      <c r="J673" s="23"/>
      <c r="K673" s="23"/>
      <c r="L673" s="23"/>
      <c r="AA673" s="288"/>
      <c r="AB673" s="23"/>
      <c r="AC673" s="23"/>
      <c r="AG673" s="23"/>
    </row>
    <row r="674" spans="1:33" s="32" customFormat="1" x14ac:dyDescent="0.3">
      <c r="A674" s="31"/>
      <c r="G674" s="23"/>
      <c r="H674" s="23"/>
      <c r="I674" s="23"/>
      <c r="J674" s="23"/>
      <c r="K674" s="23"/>
      <c r="L674" s="23"/>
      <c r="AA674" s="288"/>
      <c r="AB674" s="23"/>
      <c r="AC674" s="23"/>
      <c r="AG674" s="23"/>
    </row>
    <row r="675" spans="1:33" s="32" customFormat="1" x14ac:dyDescent="0.3">
      <c r="A675" s="31"/>
      <c r="G675" s="23"/>
      <c r="H675" s="23"/>
      <c r="I675" s="23"/>
      <c r="J675" s="23"/>
      <c r="K675" s="23"/>
      <c r="L675" s="23"/>
      <c r="AA675" s="288"/>
      <c r="AB675" s="23"/>
      <c r="AC675" s="23"/>
      <c r="AG675" s="23"/>
    </row>
    <row r="676" spans="1:33" s="32" customFormat="1" x14ac:dyDescent="0.3">
      <c r="A676" s="31"/>
      <c r="G676" s="23"/>
      <c r="H676" s="23"/>
      <c r="I676" s="23"/>
      <c r="J676" s="23"/>
      <c r="K676" s="23"/>
      <c r="L676" s="23"/>
      <c r="AA676" s="288"/>
      <c r="AB676" s="23"/>
      <c r="AC676" s="23"/>
      <c r="AG676" s="23"/>
    </row>
    <row r="677" spans="1:33" s="32" customFormat="1" x14ac:dyDescent="0.3">
      <c r="A677" s="31"/>
      <c r="G677" s="23"/>
      <c r="H677" s="23"/>
      <c r="I677" s="23"/>
      <c r="J677" s="23"/>
      <c r="K677" s="23"/>
      <c r="L677" s="23"/>
      <c r="AA677" s="288"/>
      <c r="AB677" s="23"/>
      <c r="AC677" s="23"/>
      <c r="AG677" s="23"/>
    </row>
    <row r="678" spans="1:33" s="32" customFormat="1" x14ac:dyDescent="0.3">
      <c r="A678" s="31"/>
      <c r="G678" s="23"/>
      <c r="H678" s="23"/>
      <c r="I678" s="23"/>
      <c r="J678" s="23"/>
      <c r="K678" s="23"/>
      <c r="L678" s="23"/>
      <c r="AA678" s="288"/>
      <c r="AB678" s="23"/>
      <c r="AC678" s="23"/>
      <c r="AG678" s="23"/>
    </row>
    <row r="679" spans="1:33" s="32" customFormat="1" x14ac:dyDescent="0.3">
      <c r="A679" s="31"/>
      <c r="G679" s="23"/>
      <c r="H679" s="23"/>
      <c r="I679" s="23"/>
      <c r="J679" s="23"/>
      <c r="K679" s="23"/>
      <c r="L679" s="23"/>
      <c r="AA679" s="288"/>
      <c r="AB679" s="23"/>
      <c r="AC679" s="23"/>
      <c r="AG679" s="23"/>
    </row>
    <row r="680" spans="1:33" s="32" customFormat="1" x14ac:dyDescent="0.3">
      <c r="A680" s="31"/>
      <c r="G680" s="23"/>
      <c r="H680" s="23"/>
      <c r="I680" s="23"/>
      <c r="J680" s="23"/>
      <c r="K680" s="23"/>
      <c r="L680" s="23"/>
      <c r="AA680" s="288"/>
      <c r="AB680" s="23"/>
      <c r="AC680" s="23"/>
      <c r="AG680" s="23"/>
    </row>
    <row r="681" spans="1:33" s="32" customFormat="1" x14ac:dyDescent="0.3">
      <c r="A681" s="31"/>
      <c r="G681" s="23"/>
      <c r="H681" s="23"/>
      <c r="I681" s="23"/>
      <c r="J681" s="23"/>
      <c r="K681" s="23"/>
      <c r="L681" s="23"/>
      <c r="AA681" s="288"/>
      <c r="AB681" s="23"/>
      <c r="AC681" s="23"/>
      <c r="AG681" s="23"/>
    </row>
    <row r="682" spans="1:33" s="32" customFormat="1" x14ac:dyDescent="0.3">
      <c r="A682" s="31"/>
      <c r="G682" s="23"/>
      <c r="H682" s="23"/>
      <c r="I682" s="23"/>
      <c r="J682" s="23"/>
      <c r="K682" s="23"/>
      <c r="L682" s="23"/>
      <c r="AA682" s="288"/>
      <c r="AB682" s="23"/>
      <c r="AC682" s="23"/>
      <c r="AG682" s="23"/>
    </row>
    <row r="683" spans="1:33" s="32" customFormat="1" x14ac:dyDescent="0.3">
      <c r="A683" s="31"/>
      <c r="G683" s="23"/>
      <c r="H683" s="23"/>
      <c r="I683" s="23"/>
      <c r="J683" s="23"/>
      <c r="K683" s="23"/>
      <c r="L683" s="23"/>
      <c r="AA683" s="288"/>
      <c r="AB683" s="23"/>
      <c r="AC683" s="23"/>
      <c r="AG683" s="23"/>
    </row>
    <row r="684" spans="1:33" s="32" customFormat="1" x14ac:dyDescent="0.3">
      <c r="A684" s="31"/>
      <c r="G684" s="23"/>
      <c r="H684" s="23"/>
      <c r="I684" s="23"/>
      <c r="J684" s="23"/>
      <c r="K684" s="23"/>
      <c r="L684" s="23"/>
      <c r="AA684" s="288"/>
      <c r="AB684" s="23"/>
      <c r="AC684" s="23"/>
      <c r="AG684" s="23"/>
    </row>
    <row r="685" spans="1:33" s="32" customFormat="1" x14ac:dyDescent="0.3">
      <c r="A685" s="31"/>
      <c r="G685" s="23"/>
      <c r="H685" s="23"/>
      <c r="I685" s="23"/>
      <c r="J685" s="23"/>
      <c r="K685" s="23"/>
      <c r="L685" s="23"/>
      <c r="AA685" s="288"/>
      <c r="AB685" s="23"/>
      <c r="AC685" s="23"/>
      <c r="AG685" s="23"/>
    </row>
    <row r="686" spans="1:33" s="32" customFormat="1" x14ac:dyDescent="0.3">
      <c r="A686" s="31"/>
      <c r="G686" s="23"/>
      <c r="H686" s="23"/>
      <c r="I686" s="23"/>
      <c r="J686" s="23"/>
      <c r="K686" s="23"/>
      <c r="L686" s="23"/>
      <c r="AA686" s="288"/>
      <c r="AB686" s="23"/>
      <c r="AC686" s="23"/>
      <c r="AG686" s="23"/>
    </row>
    <row r="687" spans="1:33" s="32" customFormat="1" x14ac:dyDescent="0.3">
      <c r="A687" s="31"/>
      <c r="G687" s="23"/>
      <c r="H687" s="23"/>
      <c r="I687" s="23"/>
      <c r="J687" s="23"/>
      <c r="K687" s="23"/>
      <c r="L687" s="23"/>
      <c r="AA687" s="288"/>
      <c r="AB687" s="23"/>
      <c r="AC687" s="23"/>
      <c r="AG687" s="23"/>
    </row>
    <row r="688" spans="1:33" s="32" customFormat="1" x14ac:dyDescent="0.3">
      <c r="A688" s="31"/>
      <c r="G688" s="23"/>
      <c r="H688" s="23"/>
      <c r="I688" s="23"/>
      <c r="J688" s="23"/>
      <c r="K688" s="23"/>
      <c r="L688" s="23"/>
      <c r="AA688" s="288"/>
      <c r="AB688" s="23"/>
      <c r="AC688" s="23"/>
      <c r="AG688" s="23"/>
    </row>
    <row r="689" spans="1:33" s="32" customFormat="1" x14ac:dyDescent="0.3">
      <c r="A689" s="31"/>
      <c r="G689" s="23"/>
      <c r="H689" s="23"/>
      <c r="I689" s="23"/>
      <c r="J689" s="23"/>
      <c r="K689" s="23"/>
      <c r="L689" s="23"/>
      <c r="AA689" s="288"/>
      <c r="AB689" s="23"/>
      <c r="AC689" s="23"/>
      <c r="AG689" s="23"/>
    </row>
    <row r="690" spans="1:33" s="32" customFormat="1" x14ac:dyDescent="0.3">
      <c r="A690" s="31"/>
      <c r="G690" s="23"/>
      <c r="H690" s="23"/>
      <c r="I690" s="23"/>
      <c r="J690" s="23"/>
      <c r="K690" s="23"/>
      <c r="L690" s="23"/>
      <c r="AA690" s="288"/>
      <c r="AB690" s="23"/>
      <c r="AC690" s="23"/>
      <c r="AG690" s="23"/>
    </row>
    <row r="691" spans="1:33" s="32" customFormat="1" x14ac:dyDescent="0.3">
      <c r="A691" s="31"/>
      <c r="G691" s="23"/>
      <c r="H691" s="23"/>
      <c r="I691" s="23"/>
      <c r="J691" s="23"/>
      <c r="K691" s="23"/>
      <c r="L691" s="23"/>
      <c r="AA691" s="288"/>
      <c r="AB691" s="23"/>
      <c r="AC691" s="23"/>
      <c r="AG691" s="23"/>
    </row>
    <row r="692" spans="1:33" s="32" customFormat="1" x14ac:dyDescent="0.3">
      <c r="A692" s="31"/>
      <c r="G692" s="23"/>
      <c r="H692" s="23"/>
      <c r="I692" s="23"/>
      <c r="J692" s="23"/>
      <c r="K692" s="23"/>
      <c r="L692" s="23"/>
      <c r="AA692" s="288"/>
      <c r="AB692" s="23"/>
      <c r="AC692" s="23"/>
      <c r="AG692" s="23"/>
    </row>
    <row r="693" spans="1:33" s="32" customFormat="1" x14ac:dyDescent="0.3">
      <c r="A693" s="31"/>
      <c r="G693" s="23"/>
      <c r="H693" s="23"/>
      <c r="I693" s="23"/>
      <c r="J693" s="23"/>
      <c r="K693" s="23"/>
      <c r="L693" s="23"/>
      <c r="AA693" s="288"/>
      <c r="AB693" s="23"/>
      <c r="AC693" s="23"/>
      <c r="AG693" s="23"/>
    </row>
    <row r="694" spans="1:33" s="32" customFormat="1" x14ac:dyDescent="0.3">
      <c r="A694" s="31"/>
      <c r="G694" s="23"/>
      <c r="H694" s="23"/>
      <c r="I694" s="23"/>
      <c r="J694" s="23"/>
      <c r="K694" s="23"/>
      <c r="L694" s="23"/>
      <c r="AA694" s="288"/>
      <c r="AB694" s="23"/>
      <c r="AC694" s="23"/>
      <c r="AG694" s="23"/>
    </row>
    <row r="695" spans="1:33" s="32" customFormat="1" x14ac:dyDescent="0.3">
      <c r="A695" s="31"/>
      <c r="G695" s="23"/>
      <c r="H695" s="23"/>
      <c r="I695" s="23"/>
      <c r="J695" s="23"/>
      <c r="K695" s="23"/>
      <c r="L695" s="23"/>
      <c r="AA695" s="288"/>
      <c r="AB695" s="23"/>
      <c r="AC695" s="23"/>
      <c r="AG695" s="23"/>
    </row>
    <row r="696" spans="1:33" s="32" customFormat="1" x14ac:dyDescent="0.3">
      <c r="A696" s="31"/>
      <c r="G696" s="23"/>
      <c r="H696" s="23"/>
      <c r="I696" s="23"/>
      <c r="J696" s="23"/>
      <c r="K696" s="23"/>
      <c r="L696" s="23"/>
      <c r="AA696" s="288"/>
      <c r="AB696" s="23"/>
      <c r="AC696" s="23"/>
      <c r="AG696" s="23"/>
    </row>
    <row r="697" spans="1:33" s="32" customFormat="1" x14ac:dyDescent="0.3">
      <c r="A697" s="31"/>
      <c r="G697" s="23"/>
      <c r="H697" s="23"/>
      <c r="I697" s="23"/>
      <c r="J697" s="23"/>
      <c r="K697" s="23"/>
      <c r="L697" s="23"/>
      <c r="AA697" s="288"/>
      <c r="AB697" s="23"/>
      <c r="AC697" s="23"/>
      <c r="AG697" s="23"/>
    </row>
    <row r="698" spans="1:33" s="32" customFormat="1" x14ac:dyDescent="0.3">
      <c r="A698" s="31"/>
      <c r="G698" s="23"/>
      <c r="H698" s="23"/>
      <c r="I698" s="23"/>
      <c r="J698" s="23"/>
      <c r="K698" s="23"/>
      <c r="L698" s="23"/>
      <c r="AA698" s="288"/>
      <c r="AB698" s="23"/>
      <c r="AC698" s="23"/>
      <c r="AG698" s="23"/>
    </row>
    <row r="699" spans="1:33" s="32" customFormat="1" x14ac:dyDescent="0.3">
      <c r="A699" s="31"/>
      <c r="G699" s="23"/>
      <c r="H699" s="23"/>
      <c r="I699" s="23"/>
      <c r="J699" s="23"/>
      <c r="K699" s="23"/>
      <c r="L699" s="23"/>
      <c r="AA699" s="288"/>
      <c r="AB699" s="23"/>
      <c r="AC699" s="23"/>
      <c r="AG699" s="23"/>
    </row>
    <row r="700" spans="1:33" s="32" customFormat="1" x14ac:dyDescent="0.3">
      <c r="A700" s="31"/>
      <c r="G700" s="23"/>
      <c r="H700" s="23"/>
      <c r="I700" s="23"/>
      <c r="J700" s="23"/>
      <c r="K700" s="23"/>
      <c r="L700" s="23"/>
      <c r="AA700" s="288"/>
      <c r="AB700" s="23"/>
      <c r="AC700" s="23"/>
      <c r="AG700" s="23"/>
    </row>
    <row r="701" spans="1:33" s="32" customFormat="1" x14ac:dyDescent="0.3">
      <c r="A701" s="31"/>
      <c r="G701" s="23"/>
      <c r="H701" s="23"/>
      <c r="I701" s="23"/>
      <c r="J701" s="23"/>
      <c r="K701" s="23"/>
      <c r="L701" s="23"/>
      <c r="AA701" s="288"/>
      <c r="AB701" s="23"/>
      <c r="AC701" s="23"/>
      <c r="AG701" s="23"/>
    </row>
    <row r="702" spans="1:33" s="32" customFormat="1" x14ac:dyDescent="0.3">
      <c r="A702" s="31"/>
      <c r="G702" s="23"/>
      <c r="H702" s="23"/>
      <c r="I702" s="23"/>
      <c r="J702" s="23"/>
      <c r="K702" s="23"/>
      <c r="L702" s="23"/>
      <c r="AA702" s="288"/>
      <c r="AB702" s="23"/>
      <c r="AC702" s="23"/>
      <c r="AG702" s="23"/>
    </row>
    <row r="703" spans="1:33" s="32" customFormat="1" x14ac:dyDescent="0.3">
      <c r="A703" s="31"/>
      <c r="G703" s="23"/>
      <c r="H703" s="23"/>
      <c r="I703" s="23"/>
      <c r="J703" s="23"/>
      <c r="K703" s="23"/>
      <c r="L703" s="23"/>
      <c r="AA703" s="288"/>
      <c r="AB703" s="23"/>
      <c r="AC703" s="23"/>
      <c r="AG703" s="23"/>
    </row>
    <row r="704" spans="1:33" s="32" customFormat="1" x14ac:dyDescent="0.3">
      <c r="A704" s="31"/>
      <c r="G704" s="23"/>
      <c r="H704" s="23"/>
      <c r="I704" s="23"/>
      <c r="J704" s="23"/>
      <c r="K704" s="23"/>
      <c r="L704" s="23"/>
      <c r="AA704" s="288"/>
      <c r="AB704" s="23"/>
      <c r="AC704" s="23"/>
      <c r="AG704" s="23"/>
    </row>
    <row r="705" spans="1:33" s="32" customFormat="1" x14ac:dyDescent="0.3">
      <c r="A705" s="31"/>
      <c r="G705" s="23"/>
      <c r="H705" s="23"/>
      <c r="I705" s="23"/>
      <c r="J705" s="23"/>
      <c r="K705" s="23"/>
      <c r="L705" s="23"/>
      <c r="AA705" s="288"/>
      <c r="AB705" s="23"/>
      <c r="AC705" s="23"/>
      <c r="AG705" s="23"/>
    </row>
    <row r="706" spans="1:33" s="32" customFormat="1" x14ac:dyDescent="0.3">
      <c r="A706" s="31"/>
      <c r="G706" s="23"/>
      <c r="H706" s="23"/>
      <c r="I706" s="23"/>
      <c r="J706" s="23"/>
      <c r="K706" s="23"/>
      <c r="L706" s="23"/>
      <c r="AA706" s="288"/>
      <c r="AB706" s="23"/>
      <c r="AC706" s="23"/>
      <c r="AG706" s="23"/>
    </row>
    <row r="707" spans="1:33" s="32" customFormat="1" x14ac:dyDescent="0.3">
      <c r="A707" s="31"/>
      <c r="G707" s="23"/>
      <c r="H707" s="23"/>
      <c r="I707" s="23"/>
      <c r="J707" s="23"/>
      <c r="K707" s="23"/>
      <c r="L707" s="23"/>
      <c r="AA707" s="288"/>
      <c r="AB707" s="23"/>
      <c r="AC707" s="23"/>
      <c r="AG707" s="23"/>
    </row>
    <row r="708" spans="1:33" s="32" customFormat="1" x14ac:dyDescent="0.3">
      <c r="A708" s="31"/>
      <c r="G708" s="23"/>
      <c r="H708" s="23"/>
      <c r="I708" s="23"/>
      <c r="J708" s="23"/>
      <c r="K708" s="23"/>
      <c r="L708" s="23"/>
      <c r="AA708" s="288"/>
      <c r="AB708" s="23"/>
      <c r="AC708" s="23"/>
      <c r="AG708" s="23"/>
    </row>
    <row r="709" spans="1:33" s="32" customFormat="1" x14ac:dyDescent="0.3">
      <c r="A709" s="31"/>
      <c r="G709" s="23"/>
      <c r="H709" s="23"/>
      <c r="I709" s="23"/>
      <c r="J709" s="23"/>
      <c r="K709" s="23"/>
      <c r="L709" s="23"/>
      <c r="AA709" s="288"/>
      <c r="AB709" s="23"/>
      <c r="AC709" s="23"/>
      <c r="AG709" s="23"/>
    </row>
    <row r="710" spans="1:33" s="32" customFormat="1" x14ac:dyDescent="0.3">
      <c r="A710" s="31"/>
      <c r="G710" s="23"/>
      <c r="H710" s="23"/>
      <c r="I710" s="23"/>
      <c r="J710" s="23"/>
      <c r="K710" s="23"/>
      <c r="L710" s="23"/>
      <c r="AA710" s="288"/>
      <c r="AB710" s="23"/>
      <c r="AC710" s="23"/>
      <c r="AG710" s="23"/>
    </row>
    <row r="711" spans="1:33" s="32" customFormat="1" x14ac:dyDescent="0.3">
      <c r="A711" s="31"/>
      <c r="G711" s="23"/>
      <c r="H711" s="23"/>
      <c r="I711" s="23"/>
      <c r="J711" s="23"/>
      <c r="K711" s="23"/>
      <c r="L711" s="23"/>
      <c r="AA711" s="288"/>
      <c r="AB711" s="23"/>
      <c r="AC711" s="23"/>
      <c r="AG711" s="23"/>
    </row>
    <row r="712" spans="1:33" s="32" customFormat="1" x14ac:dyDescent="0.3">
      <c r="A712" s="31"/>
      <c r="G712" s="23"/>
      <c r="H712" s="23"/>
      <c r="I712" s="23"/>
      <c r="J712" s="23"/>
      <c r="K712" s="23"/>
      <c r="L712" s="23"/>
      <c r="AA712" s="288"/>
      <c r="AB712" s="23"/>
      <c r="AC712" s="23"/>
      <c r="AG712" s="23"/>
    </row>
    <row r="713" spans="1:33" s="32" customFormat="1" x14ac:dyDescent="0.3">
      <c r="A713" s="31"/>
      <c r="G713" s="23"/>
      <c r="H713" s="23"/>
      <c r="I713" s="23"/>
      <c r="J713" s="23"/>
      <c r="K713" s="23"/>
      <c r="L713" s="23"/>
      <c r="AA713" s="288"/>
      <c r="AB713" s="23"/>
      <c r="AC713" s="23"/>
      <c r="AG713" s="23"/>
    </row>
  </sheetData>
  <customSheetViews>
    <customSheetView guid="{C6861C9D-2D56-4631-A827-D1AB80B27AC6}" showPageBreaks="1" printArea="1" hiddenRows="1">
      <pane xSplit="4" ySplit="2" topLeftCell="E3" activePane="bottomRight" state="frozen"/>
      <selection pane="bottomRight" activeCell="I32" sqref="I32"/>
      <pageMargins left="0.70866141732283472" right="0.70866141732283472" top="0.51181102362204722" bottom="0.47244094488188981" header="0.31496062992125984" footer="0.31496062992125984"/>
      <pageSetup paperSize="9" scale="45" fitToWidth="0" orientation="landscape" r:id="rId1"/>
    </customSheetView>
  </customSheetViews>
  <mergeCells count="75">
    <mergeCell ref="AE4:AE75"/>
    <mergeCell ref="R4:R75"/>
    <mergeCell ref="C41:D41"/>
    <mergeCell ref="C39:D39"/>
    <mergeCell ref="C40:D40"/>
    <mergeCell ref="C62:D62"/>
    <mergeCell ref="C69:D69"/>
    <mergeCell ref="C45:D45"/>
    <mergeCell ref="C46:D46"/>
    <mergeCell ref="I4:I75"/>
    <mergeCell ref="T4:T75"/>
    <mergeCell ref="H4:H75"/>
    <mergeCell ref="B70:D70"/>
    <mergeCell ref="F4:F75"/>
    <mergeCell ref="B75:D75"/>
    <mergeCell ref="C58:D58"/>
    <mergeCell ref="A1:AG1"/>
    <mergeCell ref="C56:D56"/>
    <mergeCell ref="C20:D20"/>
    <mergeCell ref="C14:D14"/>
    <mergeCell ref="C15:D15"/>
    <mergeCell ref="C16:D16"/>
    <mergeCell ref="B17:D17"/>
    <mergeCell ref="A36:A37"/>
    <mergeCell ref="A38:A69"/>
    <mergeCell ref="C68:D68"/>
    <mergeCell ref="C55:D55"/>
    <mergeCell ref="B38:B57"/>
    <mergeCell ref="C26:D26"/>
    <mergeCell ref="C25:D25"/>
    <mergeCell ref="C12:D12"/>
    <mergeCell ref="C13:D13"/>
    <mergeCell ref="A18:A20"/>
    <mergeCell ref="B6:B13"/>
    <mergeCell ref="A21:A35"/>
    <mergeCell ref="C57:D57"/>
    <mergeCell ref="C19:D19"/>
    <mergeCell ref="A6:A17"/>
    <mergeCell ref="C9:D9"/>
    <mergeCell ref="C10:D10"/>
    <mergeCell ref="C11:D11"/>
    <mergeCell ref="C42:D42"/>
    <mergeCell ref="C23:D23"/>
    <mergeCell ref="C27:D27"/>
    <mergeCell ref="B25:B29"/>
    <mergeCell ref="C38:D38"/>
    <mergeCell ref="C43:D43"/>
    <mergeCell ref="C47:D47"/>
    <mergeCell ref="A70:A74"/>
    <mergeCell ref="B73:D73"/>
    <mergeCell ref="B58:B62"/>
    <mergeCell ref="C50:D50"/>
    <mergeCell ref="C51:D51"/>
    <mergeCell ref="C67:D67"/>
    <mergeCell ref="C65:D65"/>
    <mergeCell ref="C66:D66"/>
    <mergeCell ref="C63:D63"/>
    <mergeCell ref="C64:D64"/>
    <mergeCell ref="C59:D59"/>
    <mergeCell ref="B63:B69"/>
    <mergeCell ref="C61:D61"/>
    <mergeCell ref="C52:D52"/>
    <mergeCell ref="C60:D60"/>
    <mergeCell ref="B71:D71"/>
    <mergeCell ref="B92:P92"/>
    <mergeCell ref="Y4:Y75"/>
    <mergeCell ref="AD4:AD75"/>
    <mergeCell ref="C6:D6"/>
    <mergeCell ref="C8:D8"/>
    <mergeCell ref="C7:D7"/>
    <mergeCell ref="B76:D76"/>
    <mergeCell ref="C48:D48"/>
    <mergeCell ref="C49:D49"/>
    <mergeCell ref="C44:D44"/>
    <mergeCell ref="G38:G57"/>
  </mergeCells>
  <pageMargins left="0.70866141732283472" right="0.70866141732283472" top="0.51181102362204722" bottom="0.47244094488188981" header="0.31496062992125984" footer="0.31496062992125984"/>
  <pageSetup paperSize="9" scale="34" fitToWidth="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IB fees 2020</vt:lpstr>
      <vt:lpstr>'IB fees 2020'!Druckbereich</vt:lpstr>
    </vt:vector>
  </TitlesOfParts>
  <Company>Philip Moody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Moody</dc:creator>
  <cp:lastModifiedBy>andrea</cp:lastModifiedBy>
  <cp:lastPrinted>2018-11-14T21:22:04Z</cp:lastPrinted>
  <dcterms:created xsi:type="dcterms:W3CDTF">2009-11-17T11:21:42Z</dcterms:created>
  <dcterms:modified xsi:type="dcterms:W3CDTF">2020-07-15T15:54:29Z</dcterms:modified>
</cp:coreProperties>
</file>